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3020" windowHeight="8412" activeTab="0"/>
  </bookViews>
  <sheets>
    <sheet name="Start Up Costs" sheetId="1" r:id="rId1"/>
    <sheet name="Cashflow - Yr1" sheetId="2" r:id="rId2"/>
    <sheet name="Cashflow - Yr2" sheetId="3" r:id="rId3"/>
    <sheet name="Income Statement" sheetId="4" r:id="rId4"/>
  </sheets>
  <definedNames>
    <definedName name="_xlnm.Print_Area" localSheetId="1">'Cashflow - Yr1'!$B$1:$P$67</definedName>
    <definedName name="_xlnm.Print_Area" localSheetId="2">'Cashflow - Yr2'!$A$1:$P$66</definedName>
    <definedName name="_xlnm.Print_Area" localSheetId="3">'Income Statement'!$B$1:$D$50</definedName>
    <definedName name="_xlnm.Print_Area" localSheetId="0">'Start Up Costs'!$A$1:$H$29</definedName>
  </definedNames>
  <calcPr fullCalcOnLoad="1"/>
</workbook>
</file>

<file path=xl/sharedStrings.xml><?xml version="1.0" encoding="utf-8"?>
<sst xmlns="http://schemas.openxmlformats.org/spreadsheetml/2006/main" count="146" uniqueCount="117">
  <si>
    <t>Start-up Costs</t>
  </si>
  <si>
    <t>Item</t>
  </si>
  <si>
    <t>Cost of Item</t>
  </si>
  <si>
    <t>Owner Contributed</t>
  </si>
  <si>
    <t>Lease - Leasehold Improvements</t>
  </si>
  <si>
    <t>First and last month rent</t>
  </si>
  <si>
    <t>Building supplies</t>
  </si>
  <si>
    <t>Labour</t>
  </si>
  <si>
    <t>Legal fees to review lease</t>
  </si>
  <si>
    <t>General Start-up Costs</t>
  </si>
  <si>
    <t>Insurance</t>
  </si>
  <si>
    <t>Business License</t>
  </si>
  <si>
    <t>Office Supplies</t>
  </si>
  <si>
    <t>Office Furniture (desk, filing cabinet)</t>
  </si>
  <si>
    <t>Computer, printer, fax machine</t>
  </si>
  <si>
    <t>Accounting System</t>
  </si>
  <si>
    <t>Accounting Consultation to set up books</t>
  </si>
  <si>
    <t>Legal fees to review contracts</t>
  </si>
  <si>
    <t>Inventory</t>
  </si>
  <si>
    <t>Product 1</t>
  </si>
  <si>
    <t>Product 2</t>
  </si>
  <si>
    <t>Product 3</t>
  </si>
  <si>
    <t>Product 4</t>
  </si>
  <si>
    <t>Product 5</t>
  </si>
  <si>
    <t>Product 6</t>
  </si>
  <si>
    <t>SUBTOTAL</t>
  </si>
  <si>
    <t>Cash</t>
  </si>
  <si>
    <t>Working capital</t>
  </si>
  <si>
    <t>TOTALS</t>
  </si>
  <si>
    <t>Percentage Contribution</t>
  </si>
  <si>
    <t>Cash Flow Forecast - Year 1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</si>
  <si>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</si>
  <si>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</si>
  <si>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</si>
  <si>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</si>
  <si>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</si>
  <si>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</si>
  <si>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</si>
  <si>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</si>
  <si>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</si>
  <si>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</si>
  <si>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</si>
  <si>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</si>
  <si>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</si>
  <si>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</si>
  <si>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Assumptions - sales per month</t>
  </si>
  <si>
    <t>Cash Inflow</t>
  </si>
  <si>
    <t>Avg $</t>
  </si>
  <si>
    <t>Total Cash Sales</t>
  </si>
  <si>
    <t>Sensitivity Analysis - % of Sales</t>
  </si>
  <si>
    <t xml:space="preserve">Owner's Investment </t>
  </si>
  <si>
    <t>Total Other Cash Inflow</t>
  </si>
  <si>
    <t>(A) TOTAL CASH INFLOW</t>
  </si>
  <si>
    <t>Cash Outflow</t>
  </si>
  <si>
    <t>Direct Costs</t>
  </si>
  <si>
    <t>Margin</t>
  </si>
  <si>
    <t>(B) TOTAL DIRECT COSTS</t>
  </si>
  <si>
    <t>General Expenses</t>
  </si>
  <si>
    <t>Owner's salary</t>
  </si>
  <si>
    <t>Employee</t>
  </si>
  <si>
    <t>Legal</t>
  </si>
  <si>
    <t>Accounting</t>
  </si>
  <si>
    <t>Advertising and promotion</t>
  </si>
  <si>
    <t>Rent</t>
  </si>
  <si>
    <t>Property taxes</t>
  </si>
  <si>
    <t>Utilities</t>
  </si>
  <si>
    <t>Bank Charges</t>
  </si>
  <si>
    <t>Office supplies &amp; postage</t>
  </si>
  <si>
    <t>Telephone &amp; Internet</t>
  </si>
  <si>
    <t>Alarm System</t>
  </si>
  <si>
    <t>Subscriptions &amp; Memberships</t>
  </si>
  <si>
    <t>Training</t>
  </si>
  <si>
    <t>Miscellaneous</t>
  </si>
  <si>
    <t xml:space="preserve">     (C) TOTAL GENERAL EXPENSES </t>
  </si>
  <si>
    <t xml:space="preserve">Other disbursements </t>
  </si>
  <si>
    <t xml:space="preserve">     (D) TOTAL OTHER DISBURSEMENTS </t>
  </si>
  <si>
    <t xml:space="preserve">(E) TOTAL CASH OUTFLOW (B+C+D) </t>
  </si>
  <si>
    <t xml:space="preserve">(F)  NET CASHFLOW (A-E) </t>
  </si>
  <si>
    <t>(G)  CASH FROM PREVIOUS PERIOD</t>
  </si>
  <si>
    <t>(J) CUMULATIVE CASHFLOW (F+G)</t>
  </si>
  <si>
    <t>Cash Flow Forecast - Year 2</t>
  </si>
  <si>
    <t>Assumptions - Sales per month</t>
  </si>
  <si>
    <t>Projected Income Statement</t>
  </si>
  <si>
    <t>Year 1</t>
  </si>
  <si>
    <t>Year 2</t>
  </si>
  <si>
    <t>Revenues</t>
  </si>
  <si>
    <t>Sales</t>
  </si>
  <si>
    <t>(A) Total Sales</t>
  </si>
  <si>
    <t xml:space="preserve">Cost of Goods Sold </t>
  </si>
  <si>
    <t>(F) Cost of Goods Sold</t>
  </si>
  <si>
    <t>(G)  GROSS MARGIN (A-F)</t>
  </si>
  <si>
    <t xml:space="preserve"> Expenses </t>
  </si>
  <si>
    <t xml:space="preserve">     (I) TOTAL GENERAL EXPENSES </t>
  </si>
  <si>
    <t xml:space="preserve">Start up Costs </t>
  </si>
  <si>
    <t xml:space="preserve">     (J) TOTAL OTHER EXPENSES </t>
  </si>
  <si>
    <t xml:space="preserve">(K) TOTAL EXPENSES </t>
  </si>
  <si>
    <t xml:space="preserve"> NET PROFIT BEFORE TAX (G-K)</t>
  </si>
  <si>
    <t xml:space="preserve"> NET PROFIT AFTER TAX</t>
  </si>
  <si>
    <t xml:space="preserve">Income statements are automatically created </t>
  </si>
  <si>
    <t>Ensure to complete start up cost Sheet before completing cashflow</t>
  </si>
  <si>
    <t>Ensure to change the months of the year to start the projections</t>
  </si>
  <si>
    <t>Loan #1</t>
  </si>
  <si>
    <t>Loan #2</t>
  </si>
  <si>
    <t>A</t>
  </si>
  <si>
    <t>B</t>
  </si>
  <si>
    <t>Column A must equal B</t>
  </si>
  <si>
    <t>Start-up Costs (from column A)</t>
  </si>
  <si>
    <t>Loan Payment 1</t>
  </si>
  <si>
    <t>Loan Payment 2 and 3</t>
  </si>
  <si>
    <t>Employer Payroll Cost, CPP, EI, Health Tax, WSIB</t>
  </si>
  <si>
    <t>Loan 1</t>
  </si>
  <si>
    <t>Loan  2 and 3</t>
  </si>
  <si>
    <t>Loan #3</t>
  </si>
  <si>
    <t>Employer Payroll Tax CPP EI Health Tax WSIB</t>
  </si>
  <si>
    <t xml:space="preserve"> Loan 1</t>
  </si>
  <si>
    <t xml:space="preserve"> Loan 2 and 3</t>
  </si>
  <si>
    <t>Income Tax on Residual Income(estimated at 29%)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</si>
</sst>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right" wrapText="1"/>
    </xf>
    <xf numFmtId="5" fontId="0" fillId="33" borderId="0" xfId="0" applyNumberFormat="1" applyFont="1" applyFill="1" applyAlignment="1">
      <alignment wrapText="1"/>
    </xf>
    <xf numFmtId="5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 horizontal="center"/>
    </xf>
    <xf numFmtId="6" fontId="0" fillId="33" borderId="0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38" fontId="2" fillId="33" borderId="13" xfId="0" applyNumberFormat="1" applyFont="1" applyFill="1" applyBorder="1" applyAlignment="1">
      <alignment horizontal="center"/>
    </xf>
    <xf numFmtId="38" fontId="2" fillId="33" borderId="0" xfId="0" applyNumberFormat="1" applyFont="1" applyFill="1" applyAlignment="1">
      <alignment/>
    </xf>
    <xf numFmtId="0" fontId="2" fillId="34" borderId="15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16" xfId="0" applyNumberFormat="1" applyFont="1" applyFill="1" applyBorder="1" applyAlignment="1">
      <alignment horizontal="right"/>
    </xf>
    <xf numFmtId="169" fontId="0" fillId="33" borderId="14" xfId="0" applyNumberFormat="1" applyFont="1" applyFill="1" applyBorder="1" applyAlignment="1">
      <alignment/>
    </xf>
    <xf numFmtId="38" fontId="2" fillId="33" borderId="17" xfId="0" applyNumberFormat="1" applyFont="1" applyFill="1" applyBorder="1" applyAlignment="1">
      <alignment/>
    </xf>
    <xf numFmtId="38" fontId="0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left"/>
    </xf>
    <xf numFmtId="6" fontId="2" fillId="33" borderId="17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38" fontId="2" fillId="33" borderId="14" xfId="0" applyNumberFormat="1" applyFont="1" applyFill="1" applyBorder="1" applyAlignment="1">
      <alignment/>
    </xf>
    <xf numFmtId="0" fontId="2" fillId="35" borderId="16" xfId="0" applyFont="1" applyFill="1" applyBorder="1" applyAlignment="1">
      <alignment horizontal="left"/>
    </xf>
    <xf numFmtId="9" fontId="2" fillId="35" borderId="14" xfId="0" applyNumberFormat="1" applyFont="1" applyFill="1" applyBorder="1" applyAlignment="1">
      <alignment/>
    </xf>
    <xf numFmtId="6" fontId="2" fillId="35" borderId="17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indent="2"/>
    </xf>
    <xf numFmtId="0" fontId="2" fillId="33" borderId="16" xfId="0" applyFont="1" applyFill="1" applyBorder="1" applyAlignment="1">
      <alignment horizontal="left" indent="2"/>
    </xf>
    <xf numFmtId="6" fontId="2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8" fontId="0" fillId="33" borderId="18" xfId="0" applyNumberFormat="1" applyFont="1" applyFill="1" applyBorder="1" applyAlignment="1">
      <alignment/>
    </xf>
    <xf numFmtId="38" fontId="0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6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38" fontId="4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38" fontId="2" fillId="34" borderId="20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8" fontId="2" fillId="33" borderId="20" xfId="0" applyNumberFormat="1" applyFont="1" applyFill="1" applyBorder="1" applyAlignment="1">
      <alignment horizontal="right"/>
    </xf>
    <xf numFmtId="38" fontId="0" fillId="33" borderId="21" xfId="0" applyNumberFormat="1" applyFont="1" applyFill="1" applyBorder="1" applyAlignment="1">
      <alignment horizontal="right"/>
    </xf>
    <xf numFmtId="38" fontId="0" fillId="33" borderId="20" xfId="0" applyNumberFormat="1" applyFont="1" applyFill="1" applyBorder="1" applyAlignment="1">
      <alignment horizontal="right"/>
    </xf>
    <xf numFmtId="173" fontId="0" fillId="33" borderId="0" xfId="0" applyNumberFormat="1" applyFont="1" applyFill="1" applyBorder="1" applyAlignment="1">
      <alignment/>
    </xf>
    <xf numFmtId="6" fontId="2" fillId="33" borderId="16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8" fontId="0" fillId="33" borderId="14" xfId="0" applyNumberFormat="1" applyFont="1" applyFill="1" applyBorder="1" applyAlignment="1">
      <alignment horizontal="right"/>
    </xf>
    <xf numFmtId="38" fontId="2" fillId="33" borderId="14" xfId="0" applyNumberFormat="1" applyFont="1" applyFill="1" applyBorder="1" applyAlignment="1">
      <alignment horizontal="right"/>
    </xf>
    <xf numFmtId="6" fontId="2" fillId="33" borderId="14" xfId="0" applyNumberFormat="1" applyFont="1" applyFill="1" applyBorder="1" applyAlignment="1">
      <alignment horizontal="right"/>
    </xf>
    <xf numFmtId="38" fontId="0" fillId="34" borderId="14" xfId="0" applyNumberFormat="1" applyFont="1" applyFill="1" applyBorder="1" applyAlignment="1">
      <alignment horizontal="right"/>
    </xf>
    <xf numFmtId="38" fontId="3" fillId="33" borderId="16" xfId="0" applyNumberFormat="1" applyFont="1" applyFill="1" applyBorder="1" applyAlignment="1">
      <alignment horizontal="right"/>
    </xf>
    <xf numFmtId="38" fontId="0" fillId="33" borderId="14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38" fontId="0" fillId="33" borderId="16" xfId="0" applyNumberFormat="1" applyFont="1" applyFill="1" applyBorder="1" applyAlignment="1">
      <alignment horizontal="right"/>
    </xf>
    <xf numFmtId="38" fontId="2" fillId="33" borderId="0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38" fontId="0" fillId="34" borderId="23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/>
    </xf>
    <xf numFmtId="6" fontId="2" fillId="33" borderId="25" xfId="0" applyNumberFormat="1" applyFont="1" applyFill="1" applyBorder="1" applyAlignment="1">
      <alignment horizontal="right"/>
    </xf>
    <xf numFmtId="38" fontId="0" fillId="33" borderId="0" xfId="0" applyNumberFormat="1" applyFont="1" applyFill="1" applyAlignment="1">
      <alignment horizontal="right"/>
    </xf>
    <xf numFmtId="0" fontId="0" fillId="33" borderId="19" xfId="0" applyFont="1" applyFill="1" applyBorder="1" applyAlignment="1">
      <alignment horizontal="left"/>
    </xf>
    <xf numFmtId="38" fontId="0" fillId="33" borderId="0" xfId="0" applyNumberFormat="1" applyFont="1" applyFill="1" applyBorder="1" applyAlignment="1">
      <alignment horizontal="right" wrapText="1"/>
    </xf>
    <xf numFmtId="0" fontId="2" fillId="33" borderId="24" xfId="0" applyFont="1" applyFill="1" applyBorder="1" applyAlignment="1">
      <alignment horizontal="right"/>
    </xf>
    <xf numFmtId="5" fontId="2" fillId="33" borderId="26" xfId="0" applyNumberFormat="1" applyFont="1" applyFill="1" applyBorder="1" applyAlignment="1">
      <alignment wrapText="1"/>
    </xf>
    <xf numFmtId="5" fontId="2" fillId="33" borderId="0" xfId="0" applyNumberFormat="1" applyFont="1" applyFill="1" applyBorder="1" applyAlignment="1">
      <alignment wrapText="1"/>
    </xf>
    <xf numFmtId="38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wrapText="1"/>
    </xf>
    <xf numFmtId="169" fontId="0" fillId="33" borderId="14" xfId="0" applyNumberFormat="1" applyFont="1" applyFill="1" applyBorder="1" applyAlignment="1" applyProtection="1">
      <alignment/>
      <protection locked="0"/>
    </xf>
    <xf numFmtId="2" fontId="0" fillId="33" borderId="16" xfId="0" applyNumberFormat="1" applyFont="1" applyFill="1" applyBorder="1" applyAlignment="1" applyProtection="1">
      <alignment horizontal="righ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169" fontId="0" fillId="0" borderId="1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6" fontId="2" fillId="33" borderId="17" xfId="0" applyNumberFormat="1" applyFont="1" applyFill="1" applyBorder="1" applyAlignment="1" applyProtection="1">
      <alignment/>
      <protection locked="0"/>
    </xf>
    <xf numFmtId="38" fontId="0" fillId="33" borderId="20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/>
    </xf>
    <xf numFmtId="6" fontId="2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 wrapText="1"/>
    </xf>
    <xf numFmtId="38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2" fontId="0" fillId="33" borderId="0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 horizontal="right"/>
    </xf>
    <xf numFmtId="6" fontId="2" fillId="0" borderId="28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 applyProtection="1">
      <alignment horizontal="right"/>
      <protection locked="0"/>
    </xf>
    <xf numFmtId="38" fontId="2" fillId="33" borderId="2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 applyProtection="1">
      <alignment horizontal="left"/>
      <protection locked="0"/>
    </xf>
    <xf numFmtId="0" fontId="2" fillId="35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 locked="0"/>
    </xf>
    <xf numFmtId="38" fontId="0" fillId="0" borderId="0" xfId="0" applyNumberFormat="1" applyFont="1" applyFill="1" applyBorder="1" applyAlignment="1">
      <alignment wrapText="1"/>
    </xf>
    <xf numFmtId="5" fontId="2" fillId="0" borderId="23" xfId="0" applyNumberFormat="1" applyFont="1" applyFill="1" applyBorder="1" applyAlignment="1">
      <alignment wrapText="1"/>
    </xf>
    <xf numFmtId="9" fontId="0" fillId="0" borderId="0" xfId="57" applyFont="1" applyFill="1" applyBorder="1" applyAlignment="1">
      <alignment wrapText="1"/>
    </xf>
    <xf numFmtId="9" fontId="0" fillId="0" borderId="13" xfId="57" applyFont="1" applyFill="1" applyBorder="1" applyAlignment="1">
      <alignment wrapText="1"/>
    </xf>
    <xf numFmtId="9" fontId="0" fillId="0" borderId="0" xfId="57" applyFont="1" applyFill="1" applyAlignment="1">
      <alignment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center" wrapText="1"/>
    </xf>
    <xf numFmtId="169" fontId="0" fillId="33" borderId="14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6" borderId="14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38" fontId="0" fillId="36" borderId="14" xfId="0" applyNumberFormat="1" applyFont="1" applyFill="1" applyBorder="1" applyAlignment="1">
      <alignment/>
    </xf>
    <xf numFmtId="6" fontId="2" fillId="36" borderId="14" xfId="0" applyNumberFormat="1" applyFont="1" applyFill="1" applyBorder="1" applyAlignment="1">
      <alignment/>
    </xf>
    <xf numFmtId="38" fontId="0" fillId="36" borderId="18" xfId="0" applyNumberFormat="1" applyFont="1" applyFill="1" applyBorder="1" applyAlignment="1">
      <alignment/>
    </xf>
    <xf numFmtId="0" fontId="2" fillId="36" borderId="1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left"/>
    </xf>
    <xf numFmtId="38" fontId="2" fillId="36" borderId="14" xfId="0" applyNumberFormat="1" applyFont="1" applyFill="1" applyBorder="1" applyAlignment="1">
      <alignment/>
    </xf>
    <xf numFmtId="6" fontId="2" fillId="36" borderId="17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indent="2"/>
    </xf>
    <xf numFmtId="0" fontId="2" fillId="36" borderId="16" xfId="0" applyFont="1" applyFill="1" applyBorder="1" applyAlignment="1">
      <alignment horizontal="left" indent="2"/>
    </xf>
    <xf numFmtId="0" fontId="3" fillId="36" borderId="14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6" borderId="14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2" fillId="36" borderId="25" xfId="0" applyFont="1" applyFill="1" applyBorder="1" applyAlignment="1">
      <alignment horizontal="left"/>
    </xf>
    <xf numFmtId="6" fontId="2" fillId="36" borderId="30" xfId="0" applyNumberFormat="1" applyFont="1" applyFill="1" applyBorder="1" applyAlignment="1">
      <alignment/>
    </xf>
    <xf numFmtId="6" fontId="2" fillId="36" borderId="26" xfId="0" applyNumberFormat="1" applyFont="1" applyFill="1" applyBorder="1" applyAlignment="1">
      <alignment/>
    </xf>
    <xf numFmtId="38" fontId="2" fillId="37" borderId="31" xfId="0" applyNumberFormat="1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 applyProtection="1">
      <alignment horizontal="left"/>
      <protection locked="0"/>
    </xf>
    <xf numFmtId="2" fontId="0" fillId="37" borderId="16" xfId="0" applyNumberFormat="1" applyFont="1" applyFill="1" applyBorder="1" applyAlignment="1" applyProtection="1">
      <alignment horizontal="right"/>
      <protection locked="0"/>
    </xf>
    <xf numFmtId="169" fontId="0" fillId="37" borderId="20" xfId="0" applyNumberFormat="1" applyFont="1" applyFill="1" applyBorder="1" applyAlignment="1" applyProtection="1">
      <alignment/>
      <protection locked="0"/>
    </xf>
    <xf numFmtId="169" fontId="0" fillId="37" borderId="14" xfId="0" applyNumberFormat="1" applyFont="1" applyFill="1" applyBorder="1" applyAlignment="1" applyProtection="1">
      <alignment/>
      <protection locked="0"/>
    </xf>
    <xf numFmtId="9" fontId="0" fillId="37" borderId="16" xfId="0" applyNumberFormat="1" applyFont="1" applyFill="1" applyBorder="1" applyAlignment="1" applyProtection="1">
      <alignment horizontal="left"/>
      <protection locked="0"/>
    </xf>
    <xf numFmtId="169" fontId="0" fillId="38" borderId="14" xfId="0" applyNumberFormat="1" applyFont="1" applyFill="1" applyBorder="1" applyAlignment="1" applyProtection="1">
      <alignment/>
      <protection locked="0"/>
    </xf>
    <xf numFmtId="2" fontId="0" fillId="38" borderId="16" xfId="0" applyNumberFormat="1" applyFont="1" applyFill="1" applyBorder="1" applyAlignment="1" applyProtection="1">
      <alignment horizontal="right"/>
      <protection locked="0"/>
    </xf>
    <xf numFmtId="9" fontId="0" fillId="38" borderId="16" xfId="0" applyNumberFormat="1" applyFont="1" applyFill="1" applyBorder="1" applyAlignment="1" applyProtection="1">
      <alignment horizontal="left"/>
      <protection locked="0"/>
    </xf>
    <xf numFmtId="0" fontId="2" fillId="36" borderId="15" xfId="0" applyFont="1" applyFill="1" applyBorder="1" applyAlignment="1">
      <alignment/>
    </xf>
    <xf numFmtId="0" fontId="2" fillId="36" borderId="15" xfId="0" applyFont="1" applyFill="1" applyBorder="1" applyAlignment="1">
      <alignment horizontal="left" indent="2"/>
    </xf>
    <xf numFmtId="0" fontId="3" fillId="36" borderId="15" xfId="0" applyFont="1" applyFill="1" applyBorder="1" applyAlignment="1">
      <alignment horizontal="left"/>
    </xf>
    <xf numFmtId="169" fontId="0" fillId="36" borderId="14" xfId="0" applyNumberFormat="1" applyFont="1" applyFill="1" applyBorder="1" applyAlignment="1" applyProtection="1">
      <alignment/>
      <protection locked="0"/>
    </xf>
    <xf numFmtId="0" fontId="3" fillId="36" borderId="15" xfId="0" applyFont="1" applyFill="1" applyBorder="1" applyAlignment="1">
      <alignment/>
    </xf>
    <xf numFmtId="0" fontId="2" fillId="36" borderId="24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left" wrapText="1"/>
    </xf>
    <xf numFmtId="0" fontId="2" fillId="36" borderId="21" xfId="0" applyFont="1" applyFill="1" applyBorder="1" applyAlignment="1">
      <alignment horizontal="left" wrapText="1"/>
    </xf>
    <xf numFmtId="0" fontId="2" fillId="36" borderId="20" xfId="0" applyFont="1" applyFill="1" applyBorder="1" applyAlignment="1">
      <alignment horizontal="left" wrapText="1"/>
    </xf>
    <xf numFmtId="0" fontId="2" fillId="36" borderId="33" xfId="0" applyFont="1" applyFill="1" applyBorder="1" applyAlignment="1">
      <alignment horizontal="left" wrapText="1"/>
    </xf>
    <xf numFmtId="38" fontId="2" fillId="36" borderId="32" xfId="0" applyNumberFormat="1" applyFont="1" applyFill="1" applyBorder="1" applyAlignment="1" applyProtection="1">
      <alignment horizontal="center" wrapText="1"/>
      <protection locked="0"/>
    </xf>
    <xf numFmtId="38" fontId="2" fillId="36" borderId="21" xfId="0" applyNumberFormat="1" applyFont="1" applyFill="1" applyBorder="1" applyAlignment="1" applyProtection="1">
      <alignment horizontal="center" wrapText="1"/>
      <protection locked="0"/>
    </xf>
    <xf numFmtId="38" fontId="0" fillId="36" borderId="14" xfId="0" applyNumberFormat="1" applyFont="1" applyFill="1" applyBorder="1" applyAlignment="1" applyProtection="1">
      <alignment wrapText="1"/>
      <protection locked="0"/>
    </xf>
    <xf numFmtId="38" fontId="0" fillId="36" borderId="18" xfId="0" applyNumberFormat="1" applyFont="1" applyFill="1" applyBorder="1" applyAlignment="1" applyProtection="1">
      <alignment wrapText="1"/>
      <protection locked="0"/>
    </xf>
    <xf numFmtId="38" fontId="0" fillId="36" borderId="17" xfId="0" applyNumberFormat="1" applyFont="1" applyFill="1" applyBorder="1" applyAlignment="1" applyProtection="1">
      <alignment wrapText="1"/>
      <protection locked="0"/>
    </xf>
    <xf numFmtId="9" fontId="2" fillId="36" borderId="34" xfId="57" applyFont="1" applyFill="1" applyBorder="1" applyAlignment="1">
      <alignment/>
    </xf>
    <xf numFmtId="9" fontId="0" fillId="36" borderId="35" xfId="57" applyFont="1" applyFill="1" applyBorder="1" applyAlignment="1">
      <alignment wrapText="1"/>
    </xf>
    <xf numFmtId="9" fontId="0" fillId="36" borderId="36" xfId="57" applyFont="1" applyFill="1" applyBorder="1" applyAlignment="1">
      <alignment wrapText="1"/>
    </xf>
    <xf numFmtId="9" fontId="0" fillId="36" borderId="37" xfId="57" applyFont="1" applyFill="1" applyBorder="1" applyAlignment="1">
      <alignment wrapText="1"/>
    </xf>
    <xf numFmtId="0" fontId="0" fillId="38" borderId="19" xfId="0" applyFont="1" applyFill="1" applyBorder="1" applyAlignment="1" applyProtection="1">
      <alignment horizontal="left"/>
      <protection locked="0"/>
    </xf>
    <xf numFmtId="38" fontId="0" fillId="38" borderId="17" xfId="0" applyNumberFormat="1" applyFont="1" applyFill="1" applyBorder="1" applyAlignment="1" applyProtection="1">
      <alignment horizontal="right" wrapText="1"/>
      <protection locked="0"/>
    </xf>
    <xf numFmtId="38" fontId="0" fillId="38" borderId="16" xfId="0" applyNumberFormat="1" applyFont="1" applyFill="1" applyBorder="1" applyAlignment="1" applyProtection="1">
      <alignment horizontal="right" wrapText="1"/>
      <protection locked="0"/>
    </xf>
    <xf numFmtId="38" fontId="0" fillId="38" borderId="14" xfId="0" applyNumberFormat="1" applyFont="1" applyFill="1" applyBorder="1" applyAlignment="1" applyProtection="1">
      <alignment horizontal="right" wrapText="1"/>
      <protection locked="0"/>
    </xf>
    <xf numFmtId="38" fontId="0" fillId="38" borderId="18" xfId="0" applyNumberFormat="1" applyFont="1" applyFill="1" applyBorder="1" applyAlignment="1" applyProtection="1">
      <alignment horizontal="right" wrapText="1"/>
      <protection locked="0"/>
    </xf>
    <xf numFmtId="38" fontId="0" fillId="38" borderId="32" xfId="0" applyNumberFormat="1" applyFont="1" applyFill="1" applyBorder="1" applyAlignment="1" applyProtection="1">
      <alignment horizontal="right" wrapText="1"/>
      <protection locked="0"/>
    </xf>
    <xf numFmtId="38" fontId="0" fillId="38" borderId="21" xfId="0" applyNumberFormat="1" applyFont="1" applyFill="1" applyBorder="1" applyAlignment="1" applyProtection="1">
      <alignment horizontal="right" wrapText="1"/>
      <protection locked="0"/>
    </xf>
    <xf numFmtId="38" fontId="0" fillId="38" borderId="33" xfId="0" applyNumberFormat="1" applyFont="1" applyFill="1" applyBorder="1" applyAlignment="1" applyProtection="1">
      <alignment horizontal="right" wrapText="1"/>
      <protection locked="0"/>
    </xf>
    <xf numFmtId="38" fontId="2" fillId="36" borderId="13" xfId="0" applyNumberFormat="1" applyFont="1" applyFill="1" applyBorder="1" applyAlignment="1" applyProtection="1">
      <alignment horizontal="center"/>
      <protection locked="0"/>
    </xf>
    <xf numFmtId="6" fontId="2" fillId="36" borderId="11" xfId="0" applyNumberFormat="1" applyFont="1" applyFill="1" applyBorder="1" applyAlignment="1">
      <alignment horizontal="center"/>
    </xf>
    <xf numFmtId="9" fontId="0" fillId="36" borderId="37" xfId="57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46.00390625" style="11" customWidth="1"/>
    <col min="2" max="5" width="12.28125" style="12" customWidth="1"/>
    <col min="6" max="6" width="14.8515625" style="12" customWidth="1"/>
    <col min="7" max="7" width="2.57421875" style="2" customWidth="1"/>
    <col min="8" max="8" width="8.140625" style="12" bestFit="1" customWidth="1"/>
    <col min="9" max="16384" width="9.140625" style="11" customWidth="1"/>
  </cols>
  <sheetData>
    <row r="1" spans="1:8" s="3" customFormat="1" ht="18" thickBot="1">
      <c r="A1" s="1" t="s">
        <v>0</v>
      </c>
      <c r="B1" s="8" t="s">
        <v>103</v>
      </c>
      <c r="C1" s="2"/>
      <c r="D1" s="2"/>
      <c r="E1" s="2"/>
      <c r="F1" s="2"/>
      <c r="G1" s="2"/>
      <c r="H1" s="8" t="s">
        <v>104</v>
      </c>
    </row>
    <row r="2" spans="1:8" s="10" customFormat="1" ht="26.25">
      <c r="A2" s="4" t="s">
        <v>1</v>
      </c>
      <c r="B2" s="5" t="s">
        <v>2</v>
      </c>
      <c r="C2" s="6" t="s">
        <v>3</v>
      </c>
      <c r="D2" s="7" t="s">
        <v>101</v>
      </c>
      <c r="E2" s="124" t="s">
        <v>102</v>
      </c>
      <c r="F2" s="5" t="s">
        <v>112</v>
      </c>
      <c r="G2" s="8"/>
      <c r="H2" s="9" t="s">
        <v>44</v>
      </c>
    </row>
    <row r="3" spans="1:10" s="10" customFormat="1" ht="12.75">
      <c r="A3" s="162" t="s">
        <v>4</v>
      </c>
      <c r="B3" s="163"/>
      <c r="C3" s="164"/>
      <c r="D3" s="165"/>
      <c r="E3" s="166"/>
      <c r="F3" s="163"/>
      <c r="G3" s="8"/>
      <c r="H3" s="122"/>
      <c r="J3" s="127"/>
    </row>
    <row r="4" spans="1:8" s="10" customFormat="1" ht="12.75">
      <c r="A4" s="176" t="s">
        <v>5</v>
      </c>
      <c r="B4" s="177"/>
      <c r="C4" s="178"/>
      <c r="D4" s="179"/>
      <c r="E4" s="180"/>
      <c r="F4" s="177"/>
      <c r="G4" s="78"/>
      <c r="H4" s="102">
        <f>SUM(C4:F4)</f>
        <v>0</v>
      </c>
    </row>
    <row r="5" spans="1:8" s="10" customFormat="1" ht="12.75">
      <c r="A5" s="176" t="s">
        <v>6</v>
      </c>
      <c r="B5" s="177"/>
      <c r="C5" s="178"/>
      <c r="D5" s="179"/>
      <c r="E5" s="180"/>
      <c r="F5" s="177"/>
      <c r="G5" s="78"/>
      <c r="H5" s="102">
        <f>SUM(C5:F5)</f>
        <v>0</v>
      </c>
    </row>
    <row r="6" spans="1:8" s="10" customFormat="1" ht="12.75">
      <c r="A6" s="176" t="s">
        <v>7</v>
      </c>
      <c r="B6" s="177"/>
      <c r="C6" s="178"/>
      <c r="D6" s="179"/>
      <c r="E6" s="180"/>
      <c r="F6" s="177"/>
      <c r="G6" s="78"/>
      <c r="H6" s="102">
        <f>SUM(C6:F6)</f>
        <v>0</v>
      </c>
    </row>
    <row r="7" spans="1:8" s="10" customFormat="1" ht="12.75">
      <c r="A7" s="176" t="s">
        <v>8</v>
      </c>
      <c r="B7" s="181"/>
      <c r="C7" s="182"/>
      <c r="D7" s="179"/>
      <c r="E7" s="183"/>
      <c r="F7" s="181"/>
      <c r="G7" s="78"/>
      <c r="H7" s="102">
        <f>SUM(C7:F7)</f>
        <v>0</v>
      </c>
    </row>
    <row r="8" spans="1:8" s="103" customFormat="1" ht="12.75">
      <c r="A8" s="162" t="s">
        <v>9</v>
      </c>
      <c r="B8" s="163"/>
      <c r="C8" s="164"/>
      <c r="D8" s="165"/>
      <c r="E8" s="166"/>
      <c r="F8" s="163"/>
      <c r="G8" s="101"/>
      <c r="H8" s="102"/>
    </row>
    <row r="9" spans="1:8" s="10" customFormat="1" ht="12.75">
      <c r="A9" s="176" t="s">
        <v>10</v>
      </c>
      <c r="B9" s="177"/>
      <c r="C9" s="178"/>
      <c r="D9" s="179"/>
      <c r="E9" s="180"/>
      <c r="F9" s="177"/>
      <c r="G9" s="78"/>
      <c r="H9" s="102">
        <f aca="true" t="shared" si="0" ref="H9:H16">SUM(C9:F9)</f>
        <v>0</v>
      </c>
    </row>
    <row r="10" spans="1:11" s="10" customFormat="1" ht="12.75">
      <c r="A10" s="176" t="s">
        <v>11</v>
      </c>
      <c r="B10" s="177"/>
      <c r="C10" s="178"/>
      <c r="D10" s="179"/>
      <c r="E10" s="180"/>
      <c r="F10" s="177"/>
      <c r="G10" s="78"/>
      <c r="H10" s="102">
        <f t="shared" si="0"/>
        <v>0</v>
      </c>
      <c r="K10" s="127"/>
    </row>
    <row r="11" spans="1:8" s="10" customFormat="1" ht="12.75">
      <c r="A11" s="176" t="s">
        <v>12</v>
      </c>
      <c r="B11" s="177"/>
      <c r="C11" s="178"/>
      <c r="D11" s="179"/>
      <c r="E11" s="180"/>
      <c r="F11" s="177"/>
      <c r="G11" s="78"/>
      <c r="H11" s="102">
        <f t="shared" si="0"/>
        <v>0</v>
      </c>
    </row>
    <row r="12" spans="1:8" s="10" customFormat="1" ht="12.75">
      <c r="A12" s="176" t="s">
        <v>13</v>
      </c>
      <c r="B12" s="181"/>
      <c r="C12" s="182"/>
      <c r="D12" s="179"/>
      <c r="E12" s="183"/>
      <c r="F12" s="181"/>
      <c r="G12" s="78"/>
      <c r="H12" s="102">
        <f t="shared" si="0"/>
        <v>0</v>
      </c>
    </row>
    <row r="13" spans="1:8" s="10" customFormat="1" ht="12.75">
      <c r="A13" s="176" t="s">
        <v>14</v>
      </c>
      <c r="B13" s="181"/>
      <c r="C13" s="182"/>
      <c r="D13" s="179"/>
      <c r="E13" s="183"/>
      <c r="F13" s="181"/>
      <c r="G13" s="78"/>
      <c r="H13" s="102">
        <f t="shared" si="0"/>
        <v>0</v>
      </c>
    </row>
    <row r="14" spans="1:8" s="10" customFormat="1" ht="12.75">
      <c r="A14" s="176" t="s">
        <v>15</v>
      </c>
      <c r="B14" s="181"/>
      <c r="C14" s="182"/>
      <c r="D14" s="179"/>
      <c r="E14" s="183"/>
      <c r="F14" s="181"/>
      <c r="G14" s="78"/>
      <c r="H14" s="102">
        <f t="shared" si="0"/>
        <v>0</v>
      </c>
    </row>
    <row r="15" spans="1:8" s="10" customFormat="1" ht="12.75">
      <c r="A15" s="176" t="s">
        <v>16</v>
      </c>
      <c r="B15" s="181"/>
      <c r="C15" s="182"/>
      <c r="D15" s="179"/>
      <c r="E15" s="183"/>
      <c r="F15" s="181"/>
      <c r="G15" s="78"/>
      <c r="H15" s="102">
        <f t="shared" si="0"/>
        <v>0</v>
      </c>
    </row>
    <row r="16" spans="1:8" s="10" customFormat="1" ht="12.75">
      <c r="A16" s="176" t="s">
        <v>17</v>
      </c>
      <c r="B16" s="181"/>
      <c r="C16" s="182"/>
      <c r="D16" s="179"/>
      <c r="E16" s="183"/>
      <c r="F16" s="181"/>
      <c r="G16" s="78"/>
      <c r="H16" s="102">
        <f t="shared" si="0"/>
        <v>0</v>
      </c>
    </row>
    <row r="17" spans="1:8" s="103" customFormat="1" ht="12.75">
      <c r="A17" s="162" t="s">
        <v>18</v>
      </c>
      <c r="B17" s="163"/>
      <c r="C17" s="164"/>
      <c r="D17" s="165"/>
      <c r="E17" s="166"/>
      <c r="F17" s="163"/>
      <c r="G17" s="101"/>
      <c r="H17" s="102"/>
    </row>
    <row r="18" spans="1:8" ht="12.75">
      <c r="A18" s="176" t="s">
        <v>19</v>
      </c>
      <c r="B18" s="177"/>
      <c r="C18" s="178"/>
      <c r="D18" s="179"/>
      <c r="E18" s="180"/>
      <c r="F18" s="177"/>
      <c r="G18" s="78"/>
      <c r="H18" s="102">
        <f aca="true" t="shared" si="1" ref="H18:H23">SUM(C18:F18)</f>
        <v>0</v>
      </c>
    </row>
    <row r="19" spans="1:8" ht="12.75">
      <c r="A19" s="176" t="s">
        <v>20</v>
      </c>
      <c r="B19" s="177"/>
      <c r="C19" s="178"/>
      <c r="D19" s="179"/>
      <c r="E19" s="180"/>
      <c r="F19" s="177"/>
      <c r="G19" s="78"/>
      <c r="H19" s="102">
        <f t="shared" si="1"/>
        <v>0</v>
      </c>
    </row>
    <row r="20" spans="1:8" ht="12.75">
      <c r="A20" s="176" t="s">
        <v>21</v>
      </c>
      <c r="B20" s="177"/>
      <c r="C20" s="182"/>
      <c r="D20" s="179"/>
      <c r="E20" s="180"/>
      <c r="F20" s="177"/>
      <c r="G20" s="78"/>
      <c r="H20" s="102">
        <f t="shared" si="1"/>
        <v>0</v>
      </c>
    </row>
    <row r="21" spans="1:8" ht="12.75">
      <c r="A21" s="176" t="s">
        <v>22</v>
      </c>
      <c r="B21" s="177"/>
      <c r="C21" s="182"/>
      <c r="D21" s="179"/>
      <c r="E21" s="180"/>
      <c r="F21" s="177"/>
      <c r="G21" s="78"/>
      <c r="H21" s="102">
        <f t="shared" si="1"/>
        <v>0</v>
      </c>
    </row>
    <row r="22" spans="1:8" ht="12.75">
      <c r="A22" s="176" t="s">
        <v>23</v>
      </c>
      <c r="B22" s="177"/>
      <c r="C22" s="182"/>
      <c r="D22" s="179"/>
      <c r="E22" s="180"/>
      <c r="F22" s="177"/>
      <c r="G22" s="78"/>
      <c r="H22" s="102">
        <f t="shared" si="1"/>
        <v>0</v>
      </c>
    </row>
    <row r="23" spans="1:8" ht="12.75">
      <c r="A23" s="176" t="s">
        <v>24</v>
      </c>
      <c r="B23" s="177"/>
      <c r="C23" s="182"/>
      <c r="D23" s="179"/>
      <c r="E23" s="180"/>
      <c r="F23" s="177"/>
      <c r="G23" s="78"/>
      <c r="H23" s="102">
        <f t="shared" si="1"/>
        <v>0</v>
      </c>
    </row>
    <row r="24" spans="1:8" ht="13.5" thickBot="1">
      <c r="A24" s="79" t="s">
        <v>25</v>
      </c>
      <c r="B24" s="80">
        <f>SUM(B4:B23)</f>
        <v>0</v>
      </c>
      <c r="C24" s="80">
        <f>SUM(C4:C23)</f>
        <v>0</v>
      </c>
      <c r="D24" s="80">
        <f>SUM(D4:D23)</f>
        <v>0</v>
      </c>
      <c r="E24" s="80">
        <f>SUM(E4:E23)</f>
        <v>0</v>
      </c>
      <c r="F24" s="80">
        <f>SUM(F4:F23)</f>
        <v>0</v>
      </c>
      <c r="G24" s="81"/>
      <c r="H24" s="118">
        <f>SUM(H4:H23)</f>
        <v>0</v>
      </c>
    </row>
    <row r="25" spans="1:8" s="103" customFormat="1" ht="12.75">
      <c r="A25" s="162" t="s">
        <v>26</v>
      </c>
      <c r="B25" s="167"/>
      <c r="C25" s="168"/>
      <c r="D25" s="169"/>
      <c r="E25" s="170"/>
      <c r="F25" s="171"/>
      <c r="G25" s="117"/>
      <c r="H25" s="118"/>
    </row>
    <row r="26" spans="1:8" s="10" customFormat="1" ht="12.75">
      <c r="A26" s="77" t="s">
        <v>27</v>
      </c>
      <c r="B26" s="177"/>
      <c r="C26" s="178"/>
      <c r="D26" s="179"/>
      <c r="E26" s="180"/>
      <c r="F26" s="177"/>
      <c r="G26" s="78"/>
      <c r="H26" s="102">
        <f>SUM(C26:F26)</f>
        <v>0</v>
      </c>
    </row>
    <row r="27" spans="1:8" ht="13.5" thickBot="1">
      <c r="A27" s="79" t="s">
        <v>28</v>
      </c>
      <c r="B27" s="80">
        <f>+B26+B24</f>
        <v>0</v>
      </c>
      <c r="C27" s="80">
        <f>+C26+C24</f>
        <v>0</v>
      </c>
      <c r="D27" s="80">
        <f>+D26+D24</f>
        <v>0</v>
      </c>
      <c r="E27" s="80">
        <f>+E26+E24</f>
        <v>0</v>
      </c>
      <c r="F27" s="80">
        <f>+F26+F24</f>
        <v>0</v>
      </c>
      <c r="G27" s="81"/>
      <c r="H27" s="118">
        <f>SUM(H4:H26)-H24</f>
        <v>0</v>
      </c>
    </row>
    <row r="28" spans="1:8" s="121" customFormat="1" ht="13.5" thickBot="1">
      <c r="A28" s="172" t="s">
        <v>29</v>
      </c>
      <c r="B28" s="173" t="e">
        <f>+B27/B27</f>
        <v>#DIV/0!</v>
      </c>
      <c r="C28" s="174" t="e">
        <f>+C27/B27</f>
        <v>#DIV/0!</v>
      </c>
      <c r="D28" s="175" t="e">
        <f>+D27/B27</f>
        <v>#DIV/0!</v>
      </c>
      <c r="E28" s="186" t="e">
        <f>+E27/B27</f>
        <v>#DIV/0!</v>
      </c>
      <c r="F28" s="173" t="e">
        <f>+F27/B27</f>
        <v>#DIV/0!</v>
      </c>
      <c r="G28" s="119"/>
      <c r="H28" s="120" t="e">
        <f>SUM(C28:F28)</f>
        <v>#DIV/0!</v>
      </c>
    </row>
    <row r="29" spans="1:8" ht="12.75">
      <c r="A29" s="11" t="s">
        <v>105</v>
      </c>
      <c r="B29" s="83" t="s">
        <v>103</v>
      </c>
      <c r="H29" s="83" t="s">
        <v>104</v>
      </c>
    </row>
    <row r="30" spans="1:8" ht="12.75">
      <c r="A30" s="13"/>
      <c r="B30" s="14"/>
      <c r="F30" s="14"/>
      <c r="G30" s="15"/>
      <c r="H30" s="14"/>
    </row>
    <row r="31" spans="1:7" ht="12.75">
      <c r="A31" s="13"/>
      <c r="B31" s="14"/>
      <c r="F31" s="14"/>
      <c r="G31" s="15"/>
    </row>
    <row r="32" spans="1:7" ht="12.75">
      <c r="A32" s="13"/>
      <c r="B32" s="15"/>
      <c r="D32" s="14"/>
      <c r="E32" s="14"/>
      <c r="F32" s="14"/>
      <c r="G32" s="15"/>
    </row>
    <row r="33" spans="1:2" ht="12.75">
      <c r="A33" s="13"/>
      <c r="B33" s="14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67"/>
  <sheetViews>
    <sheetView zoomScale="70" zoomScaleNormal="70" workbookViewId="0" topLeftCell="A1">
      <selection activeCell="B5" sqref="B5"/>
    </sheetView>
  </sheetViews>
  <sheetFormatPr defaultColWidth="9.140625" defaultRowHeight="12.75"/>
  <cols>
    <col min="1" max="1" width="3.00390625" style="24" customWidth="1"/>
    <col min="2" max="2" width="43.421875" style="16" bestFit="1" customWidth="1"/>
    <col min="3" max="3" width="8.28125" style="24" bestFit="1" customWidth="1"/>
    <col min="4" max="5" width="10.00390625" style="28" bestFit="1" customWidth="1"/>
    <col min="6" max="6" width="11.57421875" style="28" bestFit="1" customWidth="1"/>
    <col min="7" max="7" width="10.00390625" style="28" customWidth="1"/>
    <col min="8" max="11" width="11.57421875" style="28" bestFit="1" customWidth="1"/>
    <col min="12" max="12" width="11.57421875" style="28" customWidth="1"/>
    <col min="13" max="13" width="11.57421875" style="28" bestFit="1" customWidth="1"/>
    <col min="14" max="14" width="12.00390625" style="28" bestFit="1" customWidth="1"/>
    <col min="15" max="15" width="12.57421875" style="28" bestFit="1" customWidth="1"/>
    <col min="16" max="16" width="13.00390625" style="46" customWidth="1"/>
    <col min="17" max="17" width="12.7109375" style="28" hidden="1" customWidth="1"/>
    <col min="18" max="38" width="9.140625" style="28" customWidth="1"/>
    <col min="39" max="16384" width="9.140625" style="24" customWidth="1"/>
  </cols>
  <sheetData>
    <row r="1" spans="2:38" s="16" customFormat="1" ht="18" thickBot="1">
      <c r="B1" s="109" t="s">
        <v>30</v>
      </c>
      <c r="C1" s="1"/>
      <c r="D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2:38" s="93" customFormat="1" ht="12.75">
      <c r="B2" s="110" t="s">
        <v>31</v>
      </c>
      <c r="C2" s="105"/>
      <c r="D2" s="147" t="s">
        <v>32</v>
      </c>
      <c r="E2" s="147" t="s">
        <v>33</v>
      </c>
      <c r="F2" s="147" t="s">
        <v>34</v>
      </c>
      <c r="G2" s="147" t="s">
        <v>35</v>
      </c>
      <c r="H2" s="147" t="s">
        <v>36</v>
      </c>
      <c r="I2" s="147" t="s">
        <v>37</v>
      </c>
      <c r="J2" s="147" t="s">
        <v>38</v>
      </c>
      <c r="K2" s="147" t="s">
        <v>39</v>
      </c>
      <c r="L2" s="147" t="s">
        <v>40</v>
      </c>
      <c r="M2" s="147" t="s">
        <v>41</v>
      </c>
      <c r="N2" s="147" t="s">
        <v>42</v>
      </c>
      <c r="O2" s="147" t="s">
        <v>43</v>
      </c>
      <c r="P2" s="106" t="s">
        <v>44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2:38" s="62" customFormat="1" ht="12.75">
      <c r="B3" s="128" t="s">
        <v>45</v>
      </c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2:16" ht="12.75">
      <c r="B4" s="148" t="s">
        <v>19</v>
      </c>
      <c r="C4" s="107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08">
        <f aca="true" t="shared" si="0" ref="P4:P9">SUM(D4:O4)</f>
        <v>0</v>
      </c>
    </row>
    <row r="5" spans="2:16" ht="12.75">
      <c r="B5" s="148" t="s">
        <v>20</v>
      </c>
      <c r="C5" s="85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32">
        <f t="shared" si="0"/>
        <v>0</v>
      </c>
    </row>
    <row r="6" spans="2:16" ht="12.75">
      <c r="B6" s="148" t="s">
        <v>21</v>
      </c>
      <c r="C6" s="85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32">
        <f t="shared" si="0"/>
        <v>0</v>
      </c>
    </row>
    <row r="7" spans="2:16" ht="12.75">
      <c r="B7" s="148" t="s">
        <v>22</v>
      </c>
      <c r="C7" s="85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32">
        <f t="shared" si="0"/>
        <v>0</v>
      </c>
    </row>
    <row r="8" spans="2:16" ht="12.75">
      <c r="B8" s="148" t="s">
        <v>23</v>
      </c>
      <c r="C8" s="85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32">
        <f t="shared" si="0"/>
        <v>0</v>
      </c>
    </row>
    <row r="9" spans="2:16" ht="12.75">
      <c r="B9" s="148" t="s">
        <v>24</v>
      </c>
      <c r="C9" s="85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32">
        <f t="shared" si="0"/>
        <v>0</v>
      </c>
    </row>
    <row r="10" spans="2:38" s="10" customFormat="1" ht="12.75">
      <c r="B10" s="128" t="s">
        <v>46</v>
      </c>
      <c r="C10" s="129" t="s">
        <v>47</v>
      </c>
      <c r="D10" s="132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3"/>
      <c r="Q10" s="7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2:19" ht="12.75">
      <c r="B11" s="111" t="str">
        <f aca="true" t="shared" si="1" ref="B11:B16">+B4</f>
        <v>Product 1</v>
      </c>
      <c r="C11" s="149"/>
      <c r="D11" s="26">
        <f>+$C$11*D4</f>
        <v>0</v>
      </c>
      <c r="E11" s="26">
        <f aca="true" t="shared" si="2" ref="E11:O11">+$C$11*E4</f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0</v>
      </c>
      <c r="P11" s="39">
        <f aca="true" t="shared" si="3" ref="P11:P16">SUM(D11:O11)</f>
        <v>0</v>
      </c>
      <c r="Q11" s="104"/>
      <c r="S11" s="88"/>
    </row>
    <row r="12" spans="2:17" ht="12.75">
      <c r="B12" s="111" t="str">
        <f t="shared" si="1"/>
        <v>Product 2</v>
      </c>
      <c r="C12" s="149"/>
      <c r="D12" s="26">
        <f aca="true" t="shared" si="4" ref="D12:O12">+$C$12*D5</f>
        <v>0</v>
      </c>
      <c r="E12" s="26">
        <f t="shared" si="4"/>
        <v>0</v>
      </c>
      <c r="F12" s="26">
        <f t="shared" si="4"/>
        <v>0</v>
      </c>
      <c r="G12" s="26">
        <f t="shared" si="4"/>
        <v>0</v>
      </c>
      <c r="H12" s="26">
        <f t="shared" si="4"/>
        <v>0</v>
      </c>
      <c r="I12" s="26">
        <f t="shared" si="4"/>
        <v>0</v>
      </c>
      <c r="J12" s="26">
        <f t="shared" si="4"/>
        <v>0</v>
      </c>
      <c r="K12" s="26">
        <f t="shared" si="4"/>
        <v>0</v>
      </c>
      <c r="L12" s="26">
        <f t="shared" si="4"/>
        <v>0</v>
      </c>
      <c r="M12" s="26">
        <f t="shared" si="4"/>
        <v>0</v>
      </c>
      <c r="N12" s="26">
        <f t="shared" si="4"/>
        <v>0</v>
      </c>
      <c r="O12" s="26">
        <f t="shared" si="4"/>
        <v>0</v>
      </c>
      <c r="P12" s="39">
        <f t="shared" si="3"/>
        <v>0</v>
      </c>
      <c r="Q12" s="104"/>
    </row>
    <row r="13" spans="2:17" ht="12.75">
      <c r="B13" s="111" t="str">
        <f t="shared" si="1"/>
        <v>Product 3</v>
      </c>
      <c r="C13" s="149"/>
      <c r="D13" s="26">
        <f aca="true" t="shared" si="5" ref="D13:O13">+$C$13*D6</f>
        <v>0</v>
      </c>
      <c r="E13" s="26">
        <f t="shared" si="5"/>
        <v>0</v>
      </c>
      <c r="F13" s="84">
        <f t="shared" si="5"/>
        <v>0</v>
      </c>
      <c r="G13" s="26">
        <f t="shared" si="5"/>
        <v>0</v>
      </c>
      <c r="H13" s="26">
        <f t="shared" si="5"/>
        <v>0</v>
      </c>
      <c r="I13" s="26">
        <f t="shared" si="5"/>
        <v>0</v>
      </c>
      <c r="J13" s="26">
        <f t="shared" si="5"/>
        <v>0</v>
      </c>
      <c r="K13" s="26">
        <f t="shared" si="5"/>
        <v>0</v>
      </c>
      <c r="L13" s="26">
        <f t="shared" si="5"/>
        <v>0</v>
      </c>
      <c r="M13" s="26">
        <f t="shared" si="5"/>
        <v>0</v>
      </c>
      <c r="N13" s="26">
        <f t="shared" si="5"/>
        <v>0</v>
      </c>
      <c r="O13" s="26">
        <f t="shared" si="5"/>
        <v>0</v>
      </c>
      <c r="P13" s="39">
        <f t="shared" si="3"/>
        <v>0</v>
      </c>
      <c r="Q13" s="104"/>
    </row>
    <row r="14" spans="2:17" ht="12.75">
      <c r="B14" s="111" t="str">
        <f t="shared" si="1"/>
        <v>Product 4</v>
      </c>
      <c r="C14" s="149"/>
      <c r="D14" s="26">
        <f aca="true" t="shared" si="6" ref="D14:O14">+$C$14*D7</f>
        <v>0</v>
      </c>
      <c r="E14" s="26">
        <f t="shared" si="6"/>
        <v>0</v>
      </c>
      <c r="F14" s="26">
        <f t="shared" si="6"/>
        <v>0</v>
      </c>
      <c r="G14" s="84">
        <f t="shared" si="6"/>
        <v>0</v>
      </c>
      <c r="H14" s="26">
        <f t="shared" si="6"/>
        <v>0</v>
      </c>
      <c r="I14" s="26">
        <f t="shared" si="6"/>
        <v>0</v>
      </c>
      <c r="J14" s="26">
        <f t="shared" si="6"/>
        <v>0</v>
      </c>
      <c r="K14" s="87">
        <f t="shared" si="6"/>
        <v>0</v>
      </c>
      <c r="L14" s="26">
        <f t="shared" si="6"/>
        <v>0</v>
      </c>
      <c r="M14" s="26">
        <f t="shared" si="6"/>
        <v>0</v>
      </c>
      <c r="N14" s="26">
        <f t="shared" si="6"/>
        <v>0</v>
      </c>
      <c r="O14" s="26">
        <f t="shared" si="6"/>
        <v>0</v>
      </c>
      <c r="P14" s="39">
        <f t="shared" si="3"/>
        <v>0</v>
      </c>
      <c r="Q14" s="104"/>
    </row>
    <row r="15" spans="2:17" ht="12.75">
      <c r="B15" s="111" t="str">
        <f t="shared" si="1"/>
        <v>Product 5</v>
      </c>
      <c r="C15" s="149"/>
      <c r="D15" s="26">
        <f aca="true" t="shared" si="7" ref="D15:O15">+$C$15*D8</f>
        <v>0</v>
      </c>
      <c r="E15" s="26">
        <f t="shared" si="7"/>
        <v>0</v>
      </c>
      <c r="F15" s="26">
        <f t="shared" si="7"/>
        <v>0</v>
      </c>
      <c r="G15" s="26">
        <f t="shared" si="7"/>
        <v>0</v>
      </c>
      <c r="H15" s="26">
        <f t="shared" si="7"/>
        <v>0</v>
      </c>
      <c r="I15" s="26">
        <f t="shared" si="7"/>
        <v>0</v>
      </c>
      <c r="J15" s="26">
        <f t="shared" si="7"/>
        <v>0</v>
      </c>
      <c r="K15" s="26">
        <f t="shared" si="7"/>
        <v>0</v>
      </c>
      <c r="L15" s="26">
        <f t="shared" si="7"/>
        <v>0</v>
      </c>
      <c r="M15" s="26">
        <f t="shared" si="7"/>
        <v>0</v>
      </c>
      <c r="N15" s="26">
        <f t="shared" si="7"/>
        <v>0</v>
      </c>
      <c r="O15" s="26">
        <f t="shared" si="7"/>
        <v>0</v>
      </c>
      <c r="P15" s="39">
        <f t="shared" si="3"/>
        <v>0</v>
      </c>
      <c r="Q15" s="104"/>
    </row>
    <row r="16" spans="2:17" ht="12.75">
      <c r="B16" s="111" t="str">
        <f t="shared" si="1"/>
        <v>Product 6</v>
      </c>
      <c r="C16" s="149"/>
      <c r="D16" s="26">
        <f aca="true" t="shared" si="8" ref="D16:O16">+$C$16*D9</f>
        <v>0</v>
      </c>
      <c r="E16" s="26">
        <f t="shared" si="8"/>
        <v>0</v>
      </c>
      <c r="F16" s="26">
        <f t="shared" si="8"/>
        <v>0</v>
      </c>
      <c r="G16" s="26">
        <f t="shared" si="8"/>
        <v>0</v>
      </c>
      <c r="H16" s="26">
        <f t="shared" si="8"/>
        <v>0</v>
      </c>
      <c r="I16" s="26">
        <f t="shared" si="8"/>
        <v>0</v>
      </c>
      <c r="J16" s="26">
        <f t="shared" si="8"/>
        <v>0</v>
      </c>
      <c r="K16" s="26">
        <f t="shared" si="8"/>
        <v>0</v>
      </c>
      <c r="L16" s="26">
        <f t="shared" si="8"/>
        <v>0</v>
      </c>
      <c r="M16" s="26">
        <f t="shared" si="8"/>
        <v>0</v>
      </c>
      <c r="N16" s="26">
        <f t="shared" si="8"/>
        <v>0</v>
      </c>
      <c r="O16" s="26">
        <f t="shared" si="8"/>
        <v>0</v>
      </c>
      <c r="P16" s="39">
        <f t="shared" si="3"/>
        <v>0</v>
      </c>
      <c r="Q16" s="104"/>
    </row>
    <row r="17" spans="2:38" s="10" customFormat="1" ht="12.75">
      <c r="B17" s="134" t="s">
        <v>48</v>
      </c>
      <c r="C17" s="135"/>
      <c r="D17" s="136">
        <f aca="true" t="shared" si="9" ref="D17:P17">SUM(D11:D16)</f>
        <v>0</v>
      </c>
      <c r="E17" s="136">
        <f t="shared" si="9"/>
        <v>0</v>
      </c>
      <c r="F17" s="136">
        <f t="shared" si="9"/>
        <v>0</v>
      </c>
      <c r="G17" s="136">
        <f t="shared" si="9"/>
        <v>0</v>
      </c>
      <c r="H17" s="136">
        <f t="shared" si="9"/>
        <v>0</v>
      </c>
      <c r="I17" s="136">
        <f t="shared" si="9"/>
        <v>0</v>
      </c>
      <c r="J17" s="136">
        <f t="shared" si="9"/>
        <v>0</v>
      </c>
      <c r="K17" s="136">
        <f t="shared" si="9"/>
        <v>0</v>
      </c>
      <c r="L17" s="136">
        <f t="shared" si="9"/>
        <v>0</v>
      </c>
      <c r="M17" s="136">
        <f t="shared" si="9"/>
        <v>0</v>
      </c>
      <c r="N17" s="136">
        <f t="shared" si="9"/>
        <v>0</v>
      </c>
      <c r="O17" s="136">
        <f t="shared" si="9"/>
        <v>0</v>
      </c>
      <c r="P17" s="131">
        <f t="shared" si="9"/>
        <v>0</v>
      </c>
      <c r="Q17" s="104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2:38" s="10" customFormat="1" ht="12.75" hidden="1">
      <c r="B18" s="112" t="s">
        <v>49</v>
      </c>
      <c r="C18" s="33"/>
      <c r="D18" s="34">
        <f>+O18</f>
        <v>1</v>
      </c>
      <c r="E18" s="34">
        <f>+D18</f>
        <v>1</v>
      </c>
      <c r="F18" s="34">
        <v>1</v>
      </c>
      <c r="G18" s="34">
        <f>+F18</f>
        <v>1</v>
      </c>
      <c r="H18" s="34">
        <f aca="true" t="shared" si="10" ref="H18:O18">+G18</f>
        <v>1</v>
      </c>
      <c r="I18" s="34">
        <f t="shared" si="10"/>
        <v>1</v>
      </c>
      <c r="J18" s="34">
        <f t="shared" si="10"/>
        <v>1</v>
      </c>
      <c r="K18" s="34">
        <f t="shared" si="10"/>
        <v>1</v>
      </c>
      <c r="L18" s="34">
        <f t="shared" si="10"/>
        <v>1</v>
      </c>
      <c r="M18" s="34">
        <f t="shared" si="10"/>
        <v>1</v>
      </c>
      <c r="N18" s="34">
        <f t="shared" si="10"/>
        <v>1</v>
      </c>
      <c r="O18" s="34">
        <f t="shared" si="10"/>
        <v>1</v>
      </c>
      <c r="P18" s="35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16" ht="12.75">
      <c r="B19" s="113" t="s">
        <v>50</v>
      </c>
      <c r="C19" s="36"/>
      <c r="D19" s="87">
        <f>'Start Up Costs'!C27</f>
        <v>0</v>
      </c>
      <c r="E19" s="8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0">
        <f>SUM(D19:O19)</f>
        <v>0</v>
      </c>
    </row>
    <row r="20" spans="2:16" ht="12.75">
      <c r="B20" s="113" t="s">
        <v>110</v>
      </c>
      <c r="C20" s="36"/>
      <c r="D20" s="125">
        <f>'Start Up Costs'!D27</f>
        <v>0</v>
      </c>
      <c r="E20" s="8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0">
        <f>SUM(D20:O20)</f>
        <v>0</v>
      </c>
    </row>
    <row r="21" spans="2:16" ht="12.75">
      <c r="B21" s="123" t="s">
        <v>111</v>
      </c>
      <c r="C21" s="36"/>
      <c r="D21" s="87">
        <f>'Start Up Costs'!E27+'Start Up Costs'!F27</f>
        <v>0</v>
      </c>
      <c r="E21" s="8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0">
        <f>SUM(D21:O21)</f>
        <v>0</v>
      </c>
    </row>
    <row r="22" spans="2:38" s="10" customFormat="1" ht="12.75">
      <c r="B22" s="134" t="s">
        <v>51</v>
      </c>
      <c r="C22" s="135"/>
      <c r="D22" s="136">
        <f aca="true" t="shared" si="11" ref="D22:O22">SUM(D19:D21)</f>
        <v>0</v>
      </c>
      <c r="E22" s="136">
        <f t="shared" si="11"/>
        <v>0</v>
      </c>
      <c r="F22" s="136">
        <f t="shared" si="11"/>
        <v>0</v>
      </c>
      <c r="G22" s="136">
        <f t="shared" si="11"/>
        <v>0</v>
      </c>
      <c r="H22" s="136">
        <f t="shared" si="11"/>
        <v>0</v>
      </c>
      <c r="I22" s="136">
        <f t="shared" si="11"/>
        <v>0</v>
      </c>
      <c r="J22" s="136">
        <f t="shared" si="11"/>
        <v>0</v>
      </c>
      <c r="K22" s="136">
        <f t="shared" si="11"/>
        <v>0</v>
      </c>
      <c r="L22" s="136">
        <f t="shared" si="11"/>
        <v>0</v>
      </c>
      <c r="M22" s="136">
        <f t="shared" si="11"/>
        <v>0</v>
      </c>
      <c r="N22" s="136">
        <f t="shared" si="11"/>
        <v>0</v>
      </c>
      <c r="O22" s="136">
        <f t="shared" si="11"/>
        <v>0</v>
      </c>
      <c r="P22" s="137">
        <f>SUM(D22:O22)</f>
        <v>0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2:38" s="10" customFormat="1" ht="12.75">
      <c r="B23" s="138" t="s">
        <v>52</v>
      </c>
      <c r="C23" s="139"/>
      <c r="D23" s="131">
        <f aca="true" t="shared" si="12" ref="D23:O23">+D17+D22</f>
        <v>0</v>
      </c>
      <c r="E23" s="131">
        <f t="shared" si="12"/>
        <v>0</v>
      </c>
      <c r="F23" s="131">
        <f t="shared" si="12"/>
        <v>0</v>
      </c>
      <c r="G23" s="131">
        <f t="shared" si="12"/>
        <v>0</v>
      </c>
      <c r="H23" s="131">
        <f t="shared" si="12"/>
        <v>0</v>
      </c>
      <c r="I23" s="131">
        <f t="shared" si="12"/>
        <v>0</v>
      </c>
      <c r="J23" s="131">
        <f t="shared" si="12"/>
        <v>0</v>
      </c>
      <c r="K23" s="131">
        <f t="shared" si="12"/>
        <v>0</v>
      </c>
      <c r="L23" s="131">
        <f t="shared" si="12"/>
        <v>0</v>
      </c>
      <c r="M23" s="131">
        <f t="shared" si="12"/>
        <v>0</v>
      </c>
      <c r="N23" s="131">
        <f t="shared" si="12"/>
        <v>0</v>
      </c>
      <c r="O23" s="131">
        <f t="shared" si="12"/>
        <v>0</v>
      </c>
      <c r="P23" s="137">
        <f>SUM(D23:O23)</f>
        <v>0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16" ht="12.75">
      <c r="B24" s="128" t="s">
        <v>53</v>
      </c>
      <c r="C24" s="129"/>
      <c r="D24" s="132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7"/>
    </row>
    <row r="25" spans="2:16" ht="12.75">
      <c r="B25" s="115" t="s">
        <v>54</v>
      </c>
      <c r="C25" s="41" t="s">
        <v>55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0"/>
    </row>
    <row r="26" spans="2:16" ht="12.75">
      <c r="B26" s="111" t="str">
        <f aca="true" t="shared" si="13" ref="B26:B31">+B4</f>
        <v>Product 1</v>
      </c>
      <c r="C26" s="152">
        <v>0</v>
      </c>
      <c r="D26" s="26">
        <f aca="true" t="shared" si="14" ref="D26:O26">+D11*$C$26</f>
        <v>0</v>
      </c>
      <c r="E26" s="26">
        <f t="shared" si="14"/>
        <v>0</v>
      </c>
      <c r="F26" s="26">
        <f t="shared" si="14"/>
        <v>0</v>
      </c>
      <c r="G26" s="26">
        <f t="shared" si="14"/>
        <v>0</v>
      </c>
      <c r="H26" s="26">
        <f t="shared" si="14"/>
        <v>0</v>
      </c>
      <c r="I26" s="26">
        <f t="shared" si="14"/>
        <v>0</v>
      </c>
      <c r="J26" s="26">
        <f t="shared" si="14"/>
        <v>0</v>
      </c>
      <c r="K26" s="26">
        <f t="shared" si="14"/>
        <v>0</v>
      </c>
      <c r="L26" s="26">
        <f t="shared" si="14"/>
        <v>0</v>
      </c>
      <c r="M26" s="26">
        <f t="shared" si="14"/>
        <v>0</v>
      </c>
      <c r="N26" s="26">
        <f t="shared" si="14"/>
        <v>0</v>
      </c>
      <c r="O26" s="26">
        <f t="shared" si="14"/>
        <v>0</v>
      </c>
      <c r="P26" s="30">
        <f aca="true" t="shared" si="15" ref="P26:P31">SUM(D26:O26)</f>
        <v>0</v>
      </c>
    </row>
    <row r="27" spans="2:16" ht="12.75">
      <c r="B27" s="111" t="str">
        <f t="shared" si="13"/>
        <v>Product 2</v>
      </c>
      <c r="C27" s="152">
        <v>0</v>
      </c>
      <c r="D27" s="26">
        <f aca="true" t="shared" si="16" ref="D27:O27">+D12*$C$27</f>
        <v>0</v>
      </c>
      <c r="E27" s="26">
        <f t="shared" si="16"/>
        <v>0</v>
      </c>
      <c r="F27" s="26">
        <f t="shared" si="16"/>
        <v>0</v>
      </c>
      <c r="G27" s="26">
        <f t="shared" si="16"/>
        <v>0</v>
      </c>
      <c r="H27" s="26">
        <f t="shared" si="16"/>
        <v>0</v>
      </c>
      <c r="I27" s="26">
        <f t="shared" si="16"/>
        <v>0</v>
      </c>
      <c r="J27" s="26">
        <f t="shared" si="16"/>
        <v>0</v>
      </c>
      <c r="K27" s="26">
        <f t="shared" si="16"/>
        <v>0</v>
      </c>
      <c r="L27" s="26">
        <f t="shared" si="16"/>
        <v>0</v>
      </c>
      <c r="M27" s="26">
        <f t="shared" si="16"/>
        <v>0</v>
      </c>
      <c r="N27" s="26">
        <f t="shared" si="16"/>
        <v>0</v>
      </c>
      <c r="O27" s="26">
        <f t="shared" si="16"/>
        <v>0</v>
      </c>
      <c r="P27" s="30">
        <f t="shared" si="15"/>
        <v>0</v>
      </c>
    </row>
    <row r="28" spans="2:16" ht="12.75">
      <c r="B28" s="111" t="str">
        <f t="shared" si="13"/>
        <v>Product 3</v>
      </c>
      <c r="C28" s="152">
        <v>0</v>
      </c>
      <c r="D28" s="26">
        <f aca="true" t="shared" si="17" ref="D28:O28">+D13*$C$28</f>
        <v>0</v>
      </c>
      <c r="E28" s="26">
        <f t="shared" si="17"/>
        <v>0</v>
      </c>
      <c r="F28" s="26">
        <f t="shared" si="17"/>
        <v>0</v>
      </c>
      <c r="G28" s="26">
        <f t="shared" si="17"/>
        <v>0</v>
      </c>
      <c r="H28" s="26">
        <f t="shared" si="17"/>
        <v>0</v>
      </c>
      <c r="I28" s="87">
        <f t="shared" si="17"/>
        <v>0</v>
      </c>
      <c r="J28" s="87">
        <f t="shared" si="17"/>
        <v>0</v>
      </c>
      <c r="K28" s="26">
        <f t="shared" si="17"/>
        <v>0</v>
      </c>
      <c r="L28" s="26">
        <f t="shared" si="17"/>
        <v>0</v>
      </c>
      <c r="M28" s="26">
        <f t="shared" si="17"/>
        <v>0</v>
      </c>
      <c r="N28" s="26">
        <f t="shared" si="17"/>
        <v>0</v>
      </c>
      <c r="O28" s="26">
        <f t="shared" si="17"/>
        <v>0</v>
      </c>
      <c r="P28" s="30">
        <f t="shared" si="15"/>
        <v>0</v>
      </c>
    </row>
    <row r="29" spans="2:16" ht="12.75">
      <c r="B29" s="111" t="str">
        <f t="shared" si="13"/>
        <v>Product 4</v>
      </c>
      <c r="C29" s="152">
        <v>0</v>
      </c>
      <c r="D29" s="26">
        <f aca="true" t="shared" si="18" ref="D29:O29">+D14*$C$29</f>
        <v>0</v>
      </c>
      <c r="E29" s="26">
        <f t="shared" si="18"/>
        <v>0</v>
      </c>
      <c r="F29" s="26">
        <f t="shared" si="18"/>
        <v>0</v>
      </c>
      <c r="G29" s="26">
        <f t="shared" si="18"/>
        <v>0</v>
      </c>
      <c r="H29" s="26">
        <f t="shared" si="18"/>
        <v>0</v>
      </c>
      <c r="I29" s="26">
        <f t="shared" si="18"/>
        <v>0</v>
      </c>
      <c r="J29" s="26">
        <f t="shared" si="18"/>
        <v>0</v>
      </c>
      <c r="K29" s="26">
        <f t="shared" si="18"/>
        <v>0</v>
      </c>
      <c r="L29" s="26">
        <f t="shared" si="18"/>
        <v>0</v>
      </c>
      <c r="M29" s="26">
        <f t="shared" si="18"/>
        <v>0</v>
      </c>
      <c r="N29" s="26">
        <f t="shared" si="18"/>
        <v>0</v>
      </c>
      <c r="O29" s="26">
        <f t="shared" si="18"/>
        <v>0</v>
      </c>
      <c r="P29" s="30">
        <f t="shared" si="15"/>
        <v>0</v>
      </c>
    </row>
    <row r="30" spans="2:19" ht="12.75">
      <c r="B30" s="111" t="str">
        <f t="shared" si="13"/>
        <v>Product 5</v>
      </c>
      <c r="C30" s="152">
        <v>0</v>
      </c>
      <c r="D30" s="26">
        <f aca="true" t="shared" si="19" ref="D30:O30">+D15*$C$30</f>
        <v>0</v>
      </c>
      <c r="E30" s="26">
        <f t="shared" si="19"/>
        <v>0</v>
      </c>
      <c r="F30" s="26">
        <f t="shared" si="19"/>
        <v>0</v>
      </c>
      <c r="G30" s="26">
        <f t="shared" si="19"/>
        <v>0</v>
      </c>
      <c r="H30" s="26">
        <f t="shared" si="19"/>
        <v>0</v>
      </c>
      <c r="I30" s="26">
        <f t="shared" si="19"/>
        <v>0</v>
      </c>
      <c r="J30" s="26">
        <f t="shared" si="19"/>
        <v>0</v>
      </c>
      <c r="K30" s="26">
        <f t="shared" si="19"/>
        <v>0</v>
      </c>
      <c r="L30" s="26">
        <f t="shared" si="19"/>
        <v>0</v>
      </c>
      <c r="M30" s="26">
        <f t="shared" si="19"/>
        <v>0</v>
      </c>
      <c r="N30" s="26">
        <f t="shared" si="19"/>
        <v>0</v>
      </c>
      <c r="O30" s="26">
        <f t="shared" si="19"/>
        <v>0</v>
      </c>
      <c r="P30" s="30">
        <f t="shared" si="15"/>
        <v>0</v>
      </c>
      <c r="S30" s="88"/>
    </row>
    <row r="31" spans="2:16" ht="12.75">
      <c r="B31" s="111" t="str">
        <f t="shared" si="13"/>
        <v>Product 6</v>
      </c>
      <c r="C31" s="152">
        <v>0</v>
      </c>
      <c r="D31" s="26">
        <f aca="true" t="shared" si="20" ref="D31:O31">+D16*$C$31</f>
        <v>0</v>
      </c>
      <c r="E31" s="26">
        <f t="shared" si="20"/>
        <v>0</v>
      </c>
      <c r="F31" s="26">
        <f t="shared" si="20"/>
        <v>0</v>
      </c>
      <c r="G31" s="26">
        <f t="shared" si="20"/>
        <v>0</v>
      </c>
      <c r="H31" s="26">
        <f t="shared" si="20"/>
        <v>0</v>
      </c>
      <c r="I31" s="26">
        <f t="shared" si="20"/>
        <v>0</v>
      </c>
      <c r="J31" s="26">
        <f t="shared" si="20"/>
        <v>0</v>
      </c>
      <c r="K31" s="26">
        <f t="shared" si="20"/>
        <v>0</v>
      </c>
      <c r="L31" s="26">
        <f t="shared" si="20"/>
        <v>0</v>
      </c>
      <c r="M31" s="26">
        <f t="shared" si="20"/>
        <v>0</v>
      </c>
      <c r="N31" s="26">
        <f t="shared" si="20"/>
        <v>0</v>
      </c>
      <c r="O31" s="26">
        <f t="shared" si="20"/>
        <v>0</v>
      </c>
      <c r="P31" s="30">
        <f t="shared" si="15"/>
        <v>0</v>
      </c>
    </row>
    <row r="32" spans="2:16" ht="12.75">
      <c r="B32" s="138" t="s">
        <v>56</v>
      </c>
      <c r="C32" s="139"/>
      <c r="D32" s="131">
        <f aca="true" t="shared" si="21" ref="D32:P32">SUM(D26:D31)</f>
        <v>0</v>
      </c>
      <c r="E32" s="131">
        <f t="shared" si="21"/>
        <v>0</v>
      </c>
      <c r="F32" s="131">
        <f t="shared" si="21"/>
        <v>0</v>
      </c>
      <c r="G32" s="131">
        <f t="shared" si="21"/>
        <v>0</v>
      </c>
      <c r="H32" s="131">
        <f t="shared" si="21"/>
        <v>0</v>
      </c>
      <c r="I32" s="131">
        <f t="shared" si="21"/>
        <v>0</v>
      </c>
      <c r="J32" s="131">
        <f t="shared" si="21"/>
        <v>0</v>
      </c>
      <c r="K32" s="131">
        <f t="shared" si="21"/>
        <v>0</v>
      </c>
      <c r="L32" s="131">
        <f t="shared" si="21"/>
        <v>0</v>
      </c>
      <c r="M32" s="131">
        <f t="shared" si="21"/>
        <v>0</v>
      </c>
      <c r="N32" s="131">
        <f t="shared" si="21"/>
        <v>0</v>
      </c>
      <c r="O32" s="131">
        <f t="shared" si="21"/>
        <v>0</v>
      </c>
      <c r="P32" s="137">
        <f t="shared" si="21"/>
        <v>0</v>
      </c>
    </row>
    <row r="33" spans="2:16" ht="12.75">
      <c r="B33" s="140" t="s">
        <v>57</v>
      </c>
      <c r="C33" s="141"/>
      <c r="D33" s="132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7"/>
    </row>
    <row r="34" spans="2:16" ht="12.75">
      <c r="B34" s="148" t="s">
        <v>58</v>
      </c>
      <c r="C34" s="86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30">
        <f aca="true" t="shared" si="22" ref="P34:P50">SUM(D34:O34)</f>
        <v>0</v>
      </c>
    </row>
    <row r="35" spans="2:16" ht="12.75">
      <c r="B35" s="148" t="s">
        <v>59</v>
      </c>
      <c r="C35" s="86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30">
        <f t="shared" si="22"/>
        <v>0</v>
      </c>
    </row>
    <row r="36" spans="2:16" ht="12.75">
      <c r="B36" s="148" t="s">
        <v>60</v>
      </c>
      <c r="C36" s="86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30">
        <f t="shared" si="22"/>
        <v>0</v>
      </c>
    </row>
    <row r="37" spans="2:16" ht="12.75">
      <c r="B37" s="148" t="s">
        <v>61</v>
      </c>
      <c r="C37" s="86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30">
        <f t="shared" si="22"/>
        <v>0</v>
      </c>
    </row>
    <row r="38" spans="2:16" ht="12.75">
      <c r="B38" s="148" t="s">
        <v>62</v>
      </c>
      <c r="C38" s="8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30">
        <f t="shared" si="22"/>
        <v>0</v>
      </c>
    </row>
    <row r="39" spans="2:16" ht="12.75">
      <c r="B39" s="148" t="s">
        <v>63</v>
      </c>
      <c r="C39" s="8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30">
        <f t="shared" si="22"/>
        <v>0</v>
      </c>
    </row>
    <row r="40" spans="2:16" ht="12.75">
      <c r="B40" s="148" t="s">
        <v>64</v>
      </c>
      <c r="C40" s="8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30">
        <f t="shared" si="22"/>
        <v>0</v>
      </c>
    </row>
    <row r="41" spans="2:16" ht="12.75">
      <c r="B41" s="148" t="s">
        <v>65</v>
      </c>
      <c r="C41" s="86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30">
        <f t="shared" si="22"/>
        <v>0</v>
      </c>
    </row>
    <row r="42" spans="2:16" ht="12.75">
      <c r="B42" s="148" t="s">
        <v>10</v>
      </c>
      <c r="C42" s="86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30">
        <f t="shared" si="22"/>
        <v>0</v>
      </c>
    </row>
    <row r="43" spans="2:16" ht="12.75">
      <c r="B43" s="148" t="s">
        <v>66</v>
      </c>
      <c r="C43" s="86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30">
        <f t="shared" si="22"/>
        <v>0</v>
      </c>
    </row>
    <row r="44" spans="2:16" ht="12.75">
      <c r="B44" s="148" t="s">
        <v>67</v>
      </c>
      <c r="C44" s="86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30">
        <f t="shared" si="22"/>
        <v>0</v>
      </c>
    </row>
    <row r="45" spans="2:38" s="10" customFormat="1" ht="12.75">
      <c r="B45" s="148" t="s">
        <v>68</v>
      </c>
      <c r="C45" s="86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30">
        <f t="shared" si="22"/>
        <v>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2:38" s="10" customFormat="1" ht="12.75">
      <c r="B46" s="148" t="s">
        <v>69</v>
      </c>
      <c r="C46" s="86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30">
        <f t="shared" si="22"/>
        <v>0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2:38" s="10" customFormat="1" ht="12.75">
      <c r="B47" s="148" t="s">
        <v>70</v>
      </c>
      <c r="C47" s="86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30">
        <f t="shared" si="22"/>
        <v>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2:38" s="10" customFormat="1" ht="12.75">
      <c r="B48" s="148" t="s">
        <v>71</v>
      </c>
      <c r="C48" s="86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94">
        <f t="shared" si="22"/>
        <v>0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2:38" s="10" customFormat="1" ht="12.75">
      <c r="B49" s="148" t="s">
        <v>72</v>
      </c>
      <c r="C49" s="86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30">
        <f t="shared" si="22"/>
        <v>0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s="10" customFormat="1" ht="12.75">
      <c r="B50" s="128" t="s">
        <v>73</v>
      </c>
      <c r="C50" s="129"/>
      <c r="D50" s="131">
        <f aca="true" t="shared" si="23" ref="D50:O50">SUM(D34:D49)</f>
        <v>0</v>
      </c>
      <c r="E50" s="131">
        <f t="shared" si="23"/>
        <v>0</v>
      </c>
      <c r="F50" s="131">
        <f t="shared" si="23"/>
        <v>0</v>
      </c>
      <c r="G50" s="131">
        <f t="shared" si="23"/>
        <v>0</v>
      </c>
      <c r="H50" s="131">
        <f t="shared" si="23"/>
        <v>0</v>
      </c>
      <c r="I50" s="131">
        <f t="shared" si="23"/>
        <v>0</v>
      </c>
      <c r="J50" s="131">
        <f t="shared" si="23"/>
        <v>0</v>
      </c>
      <c r="K50" s="131">
        <f t="shared" si="23"/>
        <v>0</v>
      </c>
      <c r="L50" s="131">
        <f t="shared" si="23"/>
        <v>0</v>
      </c>
      <c r="M50" s="131">
        <f t="shared" si="23"/>
        <v>0</v>
      </c>
      <c r="N50" s="131">
        <f t="shared" si="23"/>
        <v>0</v>
      </c>
      <c r="O50" s="131">
        <f t="shared" si="23"/>
        <v>0</v>
      </c>
      <c r="P50" s="137">
        <f t="shared" si="22"/>
        <v>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16" ht="12.75">
      <c r="B51" s="142" t="s">
        <v>74</v>
      </c>
      <c r="C51" s="143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7"/>
    </row>
    <row r="52" spans="2:16" ht="12.75">
      <c r="B52" s="114" t="s">
        <v>106</v>
      </c>
      <c r="C52" s="90"/>
      <c r="D52" s="87">
        <f>'Start Up Costs'!B24</f>
        <v>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97">
        <f>SUM(D52:O52)</f>
        <v>0</v>
      </c>
    </row>
    <row r="53" spans="2:38" s="10" customFormat="1" ht="12.75">
      <c r="B53" s="113" t="s">
        <v>109</v>
      </c>
      <c r="C53" s="36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30">
        <f>SUM(D53:O53)</f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2:16" ht="12.75">
      <c r="B54" s="113" t="s">
        <v>107</v>
      </c>
      <c r="C54" s="36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30">
        <f>SUM(D54:O54)</f>
        <v>0</v>
      </c>
    </row>
    <row r="55" spans="2:17" ht="12.75">
      <c r="B55" s="113" t="s">
        <v>108</v>
      </c>
      <c r="C55" s="36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30">
        <f>SUM(D55:O55)</f>
        <v>0</v>
      </c>
      <c r="Q55" s="88"/>
    </row>
    <row r="56" spans="2:38" s="10" customFormat="1" ht="12.75">
      <c r="B56" s="128" t="s">
        <v>75</v>
      </c>
      <c r="C56" s="129"/>
      <c r="D56" s="131">
        <f>SUM(D52:D55)</f>
        <v>0</v>
      </c>
      <c r="E56" s="131">
        <f aca="true" t="shared" si="24" ref="E56:P56">SUM(E53:E55)</f>
        <v>0</v>
      </c>
      <c r="F56" s="131">
        <f t="shared" si="24"/>
        <v>0</v>
      </c>
      <c r="G56" s="131">
        <f t="shared" si="24"/>
        <v>0</v>
      </c>
      <c r="H56" s="131">
        <f t="shared" si="24"/>
        <v>0</v>
      </c>
      <c r="I56" s="131">
        <f t="shared" si="24"/>
        <v>0</v>
      </c>
      <c r="J56" s="131">
        <f t="shared" si="24"/>
        <v>0</v>
      </c>
      <c r="K56" s="131">
        <f t="shared" si="24"/>
        <v>0</v>
      </c>
      <c r="L56" s="131">
        <f t="shared" si="24"/>
        <v>0</v>
      </c>
      <c r="M56" s="131">
        <f t="shared" si="24"/>
        <v>0</v>
      </c>
      <c r="N56" s="131">
        <f t="shared" si="24"/>
        <v>0</v>
      </c>
      <c r="O56" s="131">
        <f t="shared" si="24"/>
        <v>0</v>
      </c>
      <c r="P56" s="137">
        <f t="shared" si="24"/>
        <v>0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2:37" s="10" customFormat="1" ht="12.75">
      <c r="B57" s="128" t="s">
        <v>76</v>
      </c>
      <c r="C57" s="129"/>
      <c r="D57" s="131">
        <f aca="true" t="shared" si="25" ref="D57:P57">+D32+D50+D56</f>
        <v>0</v>
      </c>
      <c r="E57" s="131">
        <f t="shared" si="25"/>
        <v>0</v>
      </c>
      <c r="F57" s="131">
        <f t="shared" si="25"/>
        <v>0</v>
      </c>
      <c r="G57" s="131">
        <f t="shared" si="25"/>
        <v>0</v>
      </c>
      <c r="H57" s="131">
        <f t="shared" si="25"/>
        <v>0</v>
      </c>
      <c r="I57" s="131">
        <f t="shared" si="25"/>
        <v>0</v>
      </c>
      <c r="J57" s="131">
        <f t="shared" si="25"/>
        <v>0</v>
      </c>
      <c r="K57" s="131">
        <f t="shared" si="25"/>
        <v>0</v>
      </c>
      <c r="L57" s="131">
        <f t="shared" si="25"/>
        <v>0</v>
      </c>
      <c r="M57" s="131">
        <f t="shared" si="25"/>
        <v>0</v>
      </c>
      <c r="N57" s="131">
        <f t="shared" si="25"/>
        <v>0</v>
      </c>
      <c r="O57" s="131">
        <f t="shared" si="25"/>
        <v>0</v>
      </c>
      <c r="P57" s="137">
        <f t="shared" si="25"/>
        <v>0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2:38" s="10" customFormat="1" ht="5.25" customHeight="1">
      <c r="B58" s="128"/>
      <c r="C58" s="129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2:38" s="10" customFormat="1" ht="12.75">
      <c r="B59" s="128" t="s">
        <v>77</v>
      </c>
      <c r="C59" s="129"/>
      <c r="D59" s="131">
        <f aca="true" t="shared" si="26" ref="D59:O59">+D23-D57</f>
        <v>0</v>
      </c>
      <c r="E59" s="131">
        <f t="shared" si="26"/>
        <v>0</v>
      </c>
      <c r="F59" s="131">
        <f t="shared" si="26"/>
        <v>0</v>
      </c>
      <c r="G59" s="131">
        <f t="shared" si="26"/>
        <v>0</v>
      </c>
      <c r="H59" s="131">
        <f t="shared" si="26"/>
        <v>0</v>
      </c>
      <c r="I59" s="131">
        <f t="shared" si="26"/>
        <v>0</v>
      </c>
      <c r="J59" s="131">
        <f t="shared" si="26"/>
        <v>0</v>
      </c>
      <c r="K59" s="131">
        <f t="shared" si="26"/>
        <v>0</v>
      </c>
      <c r="L59" s="131">
        <f t="shared" si="26"/>
        <v>0</v>
      </c>
      <c r="M59" s="131">
        <f t="shared" si="26"/>
        <v>0</v>
      </c>
      <c r="N59" s="131">
        <f t="shared" si="26"/>
        <v>0</v>
      </c>
      <c r="O59" s="131">
        <f t="shared" si="26"/>
        <v>0</v>
      </c>
      <c r="P59" s="137">
        <f>SUM(D59:O59)</f>
        <v>0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2:38" s="10" customFormat="1" ht="5.25" customHeight="1">
      <c r="B60" s="128"/>
      <c r="C60" s="129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7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2:38" s="10" customFormat="1" ht="12.75">
      <c r="B61" s="128" t="s">
        <v>78</v>
      </c>
      <c r="C61" s="129"/>
      <c r="D61" s="131">
        <v>0</v>
      </c>
      <c r="E61" s="131">
        <f aca="true" t="shared" si="27" ref="E61:O61">+D63</f>
        <v>0</v>
      </c>
      <c r="F61" s="131">
        <f t="shared" si="27"/>
        <v>0</v>
      </c>
      <c r="G61" s="131">
        <f t="shared" si="27"/>
        <v>0</v>
      </c>
      <c r="H61" s="131">
        <f t="shared" si="27"/>
        <v>0</v>
      </c>
      <c r="I61" s="131">
        <f t="shared" si="27"/>
        <v>0</v>
      </c>
      <c r="J61" s="131">
        <f t="shared" si="27"/>
        <v>0</v>
      </c>
      <c r="K61" s="131">
        <f t="shared" si="27"/>
        <v>0</v>
      </c>
      <c r="L61" s="131">
        <f t="shared" si="27"/>
        <v>0</v>
      </c>
      <c r="M61" s="131">
        <f t="shared" si="27"/>
        <v>0</v>
      </c>
      <c r="N61" s="131">
        <f t="shared" si="27"/>
        <v>0</v>
      </c>
      <c r="O61" s="131">
        <f t="shared" si="27"/>
        <v>0</v>
      </c>
      <c r="P61" s="137">
        <v>0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2:38" s="10" customFormat="1" ht="5.25" customHeight="1">
      <c r="B62" s="128"/>
      <c r="C62" s="129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7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2:38" s="92" customFormat="1" ht="13.5" thickBot="1">
      <c r="B63" s="134" t="s">
        <v>79</v>
      </c>
      <c r="C63" s="144"/>
      <c r="D63" s="145">
        <f>SUM(D59:D61)</f>
        <v>0</v>
      </c>
      <c r="E63" s="145">
        <f>SUM(E59:E61)</f>
        <v>0</v>
      </c>
      <c r="F63" s="145">
        <f>SUM(F59:F61)</f>
        <v>0</v>
      </c>
      <c r="G63" s="145">
        <f>SUM(G59:G61)</f>
        <v>0</v>
      </c>
      <c r="H63" s="145">
        <f aca="true" t="shared" si="28" ref="H63:O63">SUM(H59:H61)</f>
        <v>0</v>
      </c>
      <c r="I63" s="145">
        <f t="shared" si="28"/>
        <v>0</v>
      </c>
      <c r="J63" s="145">
        <f t="shared" si="28"/>
        <v>0</v>
      </c>
      <c r="K63" s="145">
        <f t="shared" si="28"/>
        <v>0</v>
      </c>
      <c r="L63" s="145">
        <f t="shared" si="28"/>
        <v>0</v>
      </c>
      <c r="M63" s="145">
        <f t="shared" si="28"/>
        <v>0</v>
      </c>
      <c r="N63" s="145">
        <f t="shared" si="28"/>
        <v>0</v>
      </c>
      <c r="O63" s="145">
        <f t="shared" si="28"/>
        <v>0</v>
      </c>
      <c r="P63" s="146">
        <f>SUM(P59:P61)</f>
        <v>0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</row>
    <row r="65" ht="12.75">
      <c r="D65" s="82" t="s">
        <v>99</v>
      </c>
    </row>
    <row r="66" ht="12.75">
      <c r="D66" s="82" t="s">
        <v>100</v>
      </c>
    </row>
    <row r="67" spans="4:17" ht="12.75">
      <c r="D67" s="28" t="s">
        <v>98</v>
      </c>
      <c r="Q67" s="46"/>
    </row>
  </sheetData>
  <sheetProtection sheet="1" selectLockedCells="1"/>
  <printOptions/>
  <pageMargins left="0" right="0" top="0" bottom="0" header="0" footer="0"/>
  <pageSetup horizontalDpi="600" verticalDpi="600" orientation="landscape" scale="68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L66"/>
  <sheetViews>
    <sheetView zoomScale="70" zoomScaleNormal="70" workbookViewId="0" topLeftCell="A1">
      <selection activeCell="D4" sqref="D4"/>
    </sheetView>
  </sheetViews>
  <sheetFormatPr defaultColWidth="9.140625" defaultRowHeight="12.75"/>
  <cols>
    <col min="1" max="1" width="3.00390625" style="24" customWidth="1"/>
    <col min="2" max="2" width="43.421875" style="24" bestFit="1" customWidth="1"/>
    <col min="3" max="3" width="8.28125" style="24" bestFit="1" customWidth="1"/>
    <col min="4" max="4" width="10.00390625" style="28" bestFit="1" customWidth="1"/>
    <col min="5" max="9" width="11.57421875" style="28" bestFit="1" customWidth="1"/>
    <col min="10" max="12" width="12.00390625" style="28" bestFit="1" customWidth="1"/>
    <col min="13" max="14" width="11.57421875" style="28" bestFit="1" customWidth="1"/>
    <col min="15" max="15" width="12.00390625" style="28" bestFit="1" customWidth="1"/>
    <col min="16" max="16" width="13.00390625" style="46" bestFit="1" customWidth="1"/>
    <col min="17" max="17" width="12.7109375" style="28" bestFit="1" customWidth="1"/>
    <col min="18" max="38" width="9.140625" style="28" customWidth="1"/>
    <col min="39" max="16384" width="9.140625" style="24" customWidth="1"/>
  </cols>
  <sheetData>
    <row r="1" spans="2:16" s="16" customFormat="1" ht="18" thickBot="1">
      <c r="B1" s="1" t="s">
        <v>80</v>
      </c>
      <c r="C1" s="1"/>
      <c r="D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2:16" s="20" customFormat="1" ht="12.75">
      <c r="B2" s="99" t="s">
        <v>31</v>
      </c>
      <c r="C2" s="100"/>
      <c r="D2" s="184" t="str">
        <f>'Cashflow - Yr1'!D2</f>
        <v>Jan</v>
      </c>
      <c r="E2" s="184" t="str">
        <f>'Cashflow - Yr1'!E2</f>
        <v>Feb</v>
      </c>
      <c r="F2" s="184" t="str">
        <f>'Cashflow - Yr1'!F2</f>
        <v>Mar</v>
      </c>
      <c r="G2" s="184" t="str">
        <f>'Cashflow - Yr1'!G2</f>
        <v>Apr</v>
      </c>
      <c r="H2" s="184" t="str">
        <f>'Cashflow - Yr1'!H2</f>
        <v>May</v>
      </c>
      <c r="I2" s="184" t="str">
        <f>'Cashflow - Yr1'!I2</f>
        <v>Jun</v>
      </c>
      <c r="J2" s="184" t="str">
        <f>'Cashflow - Yr1'!J2</f>
        <v>Jul</v>
      </c>
      <c r="K2" s="184" t="str">
        <f>'Cashflow - Yr1'!K2</f>
        <v>Aug</v>
      </c>
      <c r="L2" s="184" t="str">
        <f>'Cashflow - Yr1'!L2</f>
        <v>Sep</v>
      </c>
      <c r="M2" s="184" t="str">
        <f>'Cashflow - Yr1'!M2</f>
        <v>Oct</v>
      </c>
      <c r="N2" s="184" t="str">
        <f>'Cashflow - Yr1'!N2</f>
        <v>Nov</v>
      </c>
      <c r="O2" s="184" t="str">
        <f>'Cashflow - Yr1'!O2</f>
        <v>Dec</v>
      </c>
      <c r="P2" s="185" t="s">
        <v>44</v>
      </c>
    </row>
    <row r="3" spans="2:16" s="10" customFormat="1" ht="12.75">
      <c r="B3" s="156" t="s">
        <v>81</v>
      </c>
      <c r="C3" s="129"/>
      <c r="D3" s="132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7"/>
    </row>
    <row r="4" spans="2:38" ht="12.75">
      <c r="B4" s="116" t="str">
        <f>'Cashflow - Yr1'!B4</f>
        <v>Product 1</v>
      </c>
      <c r="C4" s="25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27">
        <f aca="true" t="shared" si="0" ref="P4:P9">SUM(D4:O4)</f>
        <v>0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2:38" ht="12.75">
      <c r="B5" s="116" t="str">
        <f>'Cashflow - Yr1'!B5</f>
        <v>Product 2</v>
      </c>
      <c r="C5" s="25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27">
        <f t="shared" si="0"/>
        <v>0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2:38" ht="12.75">
      <c r="B6" s="116" t="str">
        <f>'Cashflow - Yr1'!B6</f>
        <v>Product 3</v>
      </c>
      <c r="C6" s="25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27">
        <f t="shared" si="0"/>
        <v>0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2:38" ht="12.75">
      <c r="B7" s="116" t="str">
        <f>'Cashflow - Yr1'!B7</f>
        <v>Product 4</v>
      </c>
      <c r="C7" s="25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27">
        <f t="shared" si="0"/>
        <v>0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2:38" ht="12.75">
      <c r="B8" s="116" t="str">
        <f>'Cashflow - Yr1'!B8</f>
        <v>Product 5</v>
      </c>
      <c r="C8" s="25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27">
        <f t="shared" si="0"/>
        <v>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2:38" ht="12.75">
      <c r="B9" s="116" t="str">
        <f>'Cashflow - Yr1'!B9</f>
        <v>Product 6</v>
      </c>
      <c r="C9" s="25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27">
        <f t="shared" si="0"/>
        <v>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2:16" s="10" customFormat="1" ht="12.75">
      <c r="B10" s="156" t="s">
        <v>46</v>
      </c>
      <c r="C10" s="129" t="s">
        <v>47</v>
      </c>
      <c r="D10" s="132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3"/>
    </row>
    <row r="11" spans="2:38" ht="12.75">
      <c r="B11" s="29" t="str">
        <f>'Cashflow - Yr1'!B11</f>
        <v>Product 1</v>
      </c>
      <c r="C11" s="154">
        <f>'Cashflow - Yr1'!C11</f>
        <v>0</v>
      </c>
      <c r="D11" s="26">
        <f>+$C$11*D4</f>
        <v>0</v>
      </c>
      <c r="E11" s="26">
        <f aca="true" t="shared" si="1" ref="E11:O11">+$C$11*E4</f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>+$C$11*J4</f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39">
        <f aca="true" t="shared" si="2" ref="P11:P16">SUM(D11:O11)</f>
        <v>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2:38" ht="12.75">
      <c r="B12" s="29" t="str">
        <f>'Cashflow - Yr1'!B12</f>
        <v>Product 2</v>
      </c>
      <c r="C12" s="154">
        <f>'Cashflow - Yr1'!C12</f>
        <v>0</v>
      </c>
      <c r="D12" s="26">
        <f>+$C$12*D5</f>
        <v>0</v>
      </c>
      <c r="E12" s="26">
        <f aca="true" t="shared" si="3" ref="E12:O12">+$C$12*E5</f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0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26">
        <f t="shared" si="3"/>
        <v>0</v>
      </c>
      <c r="O12" s="26">
        <f t="shared" si="3"/>
        <v>0</v>
      </c>
      <c r="P12" s="39">
        <f t="shared" si="2"/>
        <v>0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2:38" ht="12.75">
      <c r="B13" s="29" t="str">
        <f>'Cashflow - Yr1'!B13</f>
        <v>Product 3</v>
      </c>
      <c r="C13" s="154">
        <f>'Cashflow - Yr1'!C13</f>
        <v>0</v>
      </c>
      <c r="D13" s="26">
        <f>+$C$13*D6</f>
        <v>0</v>
      </c>
      <c r="E13" s="26">
        <f aca="true" t="shared" si="4" ref="E13:O13">+$C$13*E6</f>
        <v>0</v>
      </c>
      <c r="F13" s="26">
        <f t="shared" si="4"/>
        <v>0</v>
      </c>
      <c r="G13" s="26">
        <f t="shared" si="4"/>
        <v>0</v>
      </c>
      <c r="H13" s="26">
        <f t="shared" si="4"/>
        <v>0</v>
      </c>
      <c r="I13" s="26">
        <f t="shared" si="4"/>
        <v>0</v>
      </c>
      <c r="J13" s="26">
        <f t="shared" si="4"/>
        <v>0</v>
      </c>
      <c r="K13" s="26">
        <f t="shared" si="4"/>
        <v>0</v>
      </c>
      <c r="L13" s="26">
        <f t="shared" si="4"/>
        <v>0</v>
      </c>
      <c r="M13" s="26">
        <f t="shared" si="4"/>
        <v>0</v>
      </c>
      <c r="N13" s="26">
        <f t="shared" si="4"/>
        <v>0</v>
      </c>
      <c r="O13" s="26">
        <f t="shared" si="4"/>
        <v>0</v>
      </c>
      <c r="P13" s="39">
        <f t="shared" si="2"/>
        <v>0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2:38" ht="12.75">
      <c r="B14" s="29" t="str">
        <f>'Cashflow - Yr1'!B14</f>
        <v>Product 4</v>
      </c>
      <c r="C14" s="154">
        <f>'Cashflow - Yr1'!C14</f>
        <v>0</v>
      </c>
      <c r="D14" s="26">
        <f aca="true" t="shared" si="5" ref="D14:O14">+$C$14*D7</f>
        <v>0</v>
      </c>
      <c r="E14" s="26">
        <f t="shared" si="5"/>
        <v>0</v>
      </c>
      <c r="F14" s="26">
        <f t="shared" si="5"/>
        <v>0</v>
      </c>
      <c r="G14" s="26">
        <f t="shared" si="5"/>
        <v>0</v>
      </c>
      <c r="H14" s="26">
        <f t="shared" si="5"/>
        <v>0</v>
      </c>
      <c r="I14" s="26">
        <f t="shared" si="5"/>
        <v>0</v>
      </c>
      <c r="J14" s="26">
        <f t="shared" si="5"/>
        <v>0</v>
      </c>
      <c r="K14" s="26">
        <f t="shared" si="5"/>
        <v>0</v>
      </c>
      <c r="L14" s="26">
        <f t="shared" si="5"/>
        <v>0</v>
      </c>
      <c r="M14" s="26">
        <f t="shared" si="5"/>
        <v>0</v>
      </c>
      <c r="N14" s="26">
        <f t="shared" si="5"/>
        <v>0</v>
      </c>
      <c r="O14" s="26">
        <f t="shared" si="5"/>
        <v>0</v>
      </c>
      <c r="P14" s="39">
        <f t="shared" si="2"/>
        <v>0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2:38" ht="12.75">
      <c r="B15" s="29" t="str">
        <f>'Cashflow - Yr1'!B15</f>
        <v>Product 5</v>
      </c>
      <c r="C15" s="154">
        <f>'Cashflow - Yr1'!C15</f>
        <v>0</v>
      </c>
      <c r="D15" s="26">
        <f aca="true" t="shared" si="6" ref="D15:O15">+$C$15*D8</f>
        <v>0</v>
      </c>
      <c r="E15" s="26">
        <f t="shared" si="6"/>
        <v>0</v>
      </c>
      <c r="F15" s="26">
        <f t="shared" si="6"/>
        <v>0</v>
      </c>
      <c r="G15" s="26">
        <f t="shared" si="6"/>
        <v>0</v>
      </c>
      <c r="H15" s="26">
        <f t="shared" si="6"/>
        <v>0</v>
      </c>
      <c r="I15" s="26">
        <f t="shared" si="6"/>
        <v>0</v>
      </c>
      <c r="J15" s="26">
        <f t="shared" si="6"/>
        <v>0</v>
      </c>
      <c r="K15" s="26">
        <f t="shared" si="6"/>
        <v>0</v>
      </c>
      <c r="L15" s="26">
        <f t="shared" si="6"/>
        <v>0</v>
      </c>
      <c r="M15" s="26">
        <f t="shared" si="6"/>
        <v>0</v>
      </c>
      <c r="N15" s="26">
        <f t="shared" si="6"/>
        <v>0</v>
      </c>
      <c r="O15" s="26">
        <f t="shared" si="6"/>
        <v>0</v>
      </c>
      <c r="P15" s="39">
        <f t="shared" si="2"/>
        <v>0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2:38" ht="12.75">
      <c r="B16" s="29" t="str">
        <f>'Cashflow - Yr1'!B16</f>
        <v>Product 6</v>
      </c>
      <c r="C16" s="154">
        <f>'Cashflow - Yr1'!C16</f>
        <v>0</v>
      </c>
      <c r="D16" s="26">
        <f aca="true" t="shared" si="7" ref="D16:O16">+$C$16*D9</f>
        <v>0</v>
      </c>
      <c r="E16" s="26">
        <f t="shared" si="7"/>
        <v>0</v>
      </c>
      <c r="F16" s="26">
        <f t="shared" si="7"/>
        <v>0</v>
      </c>
      <c r="G16" s="26">
        <f t="shared" si="7"/>
        <v>0</v>
      </c>
      <c r="H16" s="26">
        <f t="shared" si="7"/>
        <v>0</v>
      </c>
      <c r="I16" s="26">
        <f t="shared" si="7"/>
        <v>0</v>
      </c>
      <c r="J16" s="26">
        <f t="shared" si="7"/>
        <v>0</v>
      </c>
      <c r="K16" s="26">
        <f t="shared" si="7"/>
        <v>0</v>
      </c>
      <c r="L16" s="26">
        <f t="shared" si="7"/>
        <v>0</v>
      </c>
      <c r="M16" s="26">
        <f t="shared" si="7"/>
        <v>0</v>
      </c>
      <c r="N16" s="26">
        <f t="shared" si="7"/>
        <v>0</v>
      </c>
      <c r="O16" s="26">
        <f t="shared" si="7"/>
        <v>0</v>
      </c>
      <c r="P16" s="39">
        <f t="shared" si="2"/>
        <v>0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2:16" s="10" customFormat="1" ht="12.75">
      <c r="B17" s="37" t="s">
        <v>52</v>
      </c>
      <c r="C17" s="38"/>
      <c r="D17" s="39">
        <f>SUM(D11:D16)</f>
        <v>0</v>
      </c>
      <c r="E17" s="39">
        <f aca="true" t="shared" si="8" ref="E17:P17">SUM(E11:E16)</f>
        <v>0</v>
      </c>
      <c r="F17" s="39">
        <f t="shared" si="8"/>
        <v>0</v>
      </c>
      <c r="G17" s="39">
        <f t="shared" si="8"/>
        <v>0</v>
      </c>
      <c r="H17" s="39">
        <f t="shared" si="8"/>
        <v>0</v>
      </c>
      <c r="I17" s="39">
        <f t="shared" si="8"/>
        <v>0</v>
      </c>
      <c r="J17" s="39">
        <f t="shared" si="8"/>
        <v>0</v>
      </c>
      <c r="K17" s="39">
        <f t="shared" si="8"/>
        <v>0</v>
      </c>
      <c r="L17" s="39">
        <f t="shared" si="8"/>
        <v>0</v>
      </c>
      <c r="M17" s="39">
        <f t="shared" si="8"/>
        <v>0</v>
      </c>
      <c r="N17" s="39">
        <f t="shared" si="8"/>
        <v>0</v>
      </c>
      <c r="O17" s="39">
        <f t="shared" si="8"/>
        <v>0</v>
      </c>
      <c r="P17" s="39">
        <f t="shared" si="8"/>
        <v>0</v>
      </c>
    </row>
    <row r="18" spans="2:38" ht="12.75">
      <c r="B18" s="156" t="s">
        <v>53</v>
      </c>
      <c r="C18" s="129"/>
      <c r="D18" s="132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7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2:38" ht="12.75">
      <c r="B19" s="40" t="s">
        <v>54</v>
      </c>
      <c r="C19" s="41" t="s">
        <v>55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30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2:38" ht="12.75">
      <c r="B20" s="29" t="str">
        <f>'Cashflow - Yr1'!B26</f>
        <v>Product 1</v>
      </c>
      <c r="C20" s="155">
        <f>'Cashflow - Yr1'!C26</f>
        <v>0</v>
      </c>
      <c r="D20" s="26">
        <f>+D11*$C$20</f>
        <v>0</v>
      </c>
      <c r="E20" s="26">
        <f aca="true" t="shared" si="9" ref="E20:O20">+E11*$C$20</f>
        <v>0</v>
      </c>
      <c r="F20" s="26">
        <f t="shared" si="9"/>
        <v>0</v>
      </c>
      <c r="G20" s="26">
        <f t="shared" si="9"/>
        <v>0</v>
      </c>
      <c r="H20" s="26">
        <f t="shared" si="9"/>
        <v>0</v>
      </c>
      <c r="I20" s="26">
        <f t="shared" si="9"/>
        <v>0</v>
      </c>
      <c r="J20" s="26">
        <f t="shared" si="9"/>
        <v>0</v>
      </c>
      <c r="K20" s="26">
        <f t="shared" si="9"/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30">
        <f aca="true" t="shared" si="10" ref="P20:P25">SUM(D20:O20)</f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2:38" ht="12.75">
      <c r="B21" s="29" t="str">
        <f>'Cashflow - Yr1'!B27</f>
        <v>Product 2</v>
      </c>
      <c r="C21" s="155">
        <f>'Cashflow - Yr1'!C27</f>
        <v>0</v>
      </c>
      <c r="D21" s="26">
        <f>+D12*$C$21</f>
        <v>0</v>
      </c>
      <c r="E21" s="26">
        <f aca="true" t="shared" si="11" ref="E21:O21">+E12*$C$21</f>
        <v>0</v>
      </c>
      <c r="F21" s="26">
        <f t="shared" si="11"/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 t="shared" si="11"/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30">
        <f t="shared" si="10"/>
        <v>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2:38" ht="12.75">
      <c r="B22" s="29" t="str">
        <f>'Cashflow - Yr1'!B28</f>
        <v>Product 3</v>
      </c>
      <c r="C22" s="155">
        <f>'Cashflow - Yr1'!C28</f>
        <v>0</v>
      </c>
      <c r="D22" s="26">
        <f>+D13*$C$22</f>
        <v>0</v>
      </c>
      <c r="E22" s="26">
        <f aca="true" t="shared" si="12" ref="E22:O22">+E13*$C$22</f>
        <v>0</v>
      </c>
      <c r="F22" s="26">
        <f t="shared" si="12"/>
        <v>0</v>
      </c>
      <c r="G22" s="26">
        <f t="shared" si="12"/>
        <v>0</v>
      </c>
      <c r="H22" s="26">
        <f t="shared" si="12"/>
        <v>0</v>
      </c>
      <c r="I22" s="26">
        <f t="shared" si="12"/>
        <v>0</v>
      </c>
      <c r="J22" s="26">
        <f t="shared" si="12"/>
        <v>0</v>
      </c>
      <c r="K22" s="26">
        <f t="shared" si="12"/>
        <v>0</v>
      </c>
      <c r="L22" s="26">
        <f t="shared" si="12"/>
        <v>0</v>
      </c>
      <c r="M22" s="26">
        <f t="shared" si="12"/>
        <v>0</v>
      </c>
      <c r="N22" s="26">
        <f t="shared" si="12"/>
        <v>0</v>
      </c>
      <c r="O22" s="26">
        <f t="shared" si="12"/>
        <v>0</v>
      </c>
      <c r="P22" s="30">
        <f t="shared" si="10"/>
        <v>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2:38" ht="12.75">
      <c r="B23" s="29" t="str">
        <f>'Cashflow - Yr1'!B29</f>
        <v>Product 4</v>
      </c>
      <c r="C23" s="155">
        <f>'Cashflow - Yr1'!C29</f>
        <v>0</v>
      </c>
      <c r="D23" s="26">
        <f>+D14*$C$23</f>
        <v>0</v>
      </c>
      <c r="E23" s="26">
        <f aca="true" t="shared" si="13" ref="E23:O23">+E14*$C$23</f>
        <v>0</v>
      </c>
      <c r="F23" s="26">
        <f t="shared" si="13"/>
        <v>0</v>
      </c>
      <c r="G23" s="26">
        <f t="shared" si="13"/>
        <v>0</v>
      </c>
      <c r="H23" s="26">
        <f t="shared" si="13"/>
        <v>0</v>
      </c>
      <c r="I23" s="26">
        <f t="shared" si="13"/>
        <v>0</v>
      </c>
      <c r="J23" s="26">
        <f t="shared" si="13"/>
        <v>0</v>
      </c>
      <c r="K23" s="26">
        <f t="shared" si="13"/>
        <v>0</v>
      </c>
      <c r="L23" s="26">
        <f t="shared" si="13"/>
        <v>0</v>
      </c>
      <c r="M23" s="26">
        <f t="shared" si="13"/>
        <v>0</v>
      </c>
      <c r="N23" s="26">
        <f t="shared" si="13"/>
        <v>0</v>
      </c>
      <c r="O23" s="26">
        <f t="shared" si="13"/>
        <v>0</v>
      </c>
      <c r="P23" s="30">
        <f t="shared" si="10"/>
        <v>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2:38" ht="12.75">
      <c r="B24" s="29" t="str">
        <f>'Cashflow - Yr1'!B30</f>
        <v>Product 5</v>
      </c>
      <c r="C24" s="155">
        <f>'Cashflow - Yr1'!C30</f>
        <v>0</v>
      </c>
      <c r="D24" s="26">
        <f>+D15*$C$24</f>
        <v>0</v>
      </c>
      <c r="E24" s="26">
        <f aca="true" t="shared" si="14" ref="E24:O24">+E15*$C$24</f>
        <v>0</v>
      </c>
      <c r="F24" s="26">
        <f t="shared" si="14"/>
        <v>0</v>
      </c>
      <c r="G24" s="26">
        <f t="shared" si="14"/>
        <v>0</v>
      </c>
      <c r="H24" s="26">
        <f t="shared" si="14"/>
        <v>0</v>
      </c>
      <c r="I24" s="26">
        <f t="shared" si="14"/>
        <v>0</v>
      </c>
      <c r="J24" s="26">
        <f t="shared" si="14"/>
        <v>0</v>
      </c>
      <c r="K24" s="26">
        <f t="shared" si="14"/>
        <v>0</v>
      </c>
      <c r="L24" s="26">
        <f t="shared" si="14"/>
        <v>0</v>
      </c>
      <c r="M24" s="26">
        <f t="shared" si="14"/>
        <v>0</v>
      </c>
      <c r="N24" s="26">
        <f t="shared" si="14"/>
        <v>0</v>
      </c>
      <c r="O24" s="26">
        <f t="shared" si="14"/>
        <v>0</v>
      </c>
      <c r="P24" s="30">
        <f t="shared" si="10"/>
        <v>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2:38" ht="12.75">
      <c r="B25" s="29" t="str">
        <f>'Cashflow - Yr1'!B31</f>
        <v>Product 6</v>
      </c>
      <c r="C25" s="155">
        <f>'Cashflow - Yr1'!C31</f>
        <v>0</v>
      </c>
      <c r="D25" s="26">
        <f>+D16*$C$25</f>
        <v>0</v>
      </c>
      <c r="E25" s="26">
        <f aca="true" t="shared" si="15" ref="E25:O25">+E16*$C$25</f>
        <v>0</v>
      </c>
      <c r="F25" s="26">
        <f t="shared" si="15"/>
        <v>0</v>
      </c>
      <c r="G25" s="26">
        <f t="shared" si="15"/>
        <v>0</v>
      </c>
      <c r="H25" s="26">
        <f t="shared" si="15"/>
        <v>0</v>
      </c>
      <c r="I25" s="26">
        <f t="shared" si="15"/>
        <v>0</v>
      </c>
      <c r="J25" s="26">
        <f t="shared" si="15"/>
        <v>0</v>
      </c>
      <c r="K25" s="26">
        <f t="shared" si="15"/>
        <v>0</v>
      </c>
      <c r="L25" s="26">
        <f t="shared" si="15"/>
        <v>0</v>
      </c>
      <c r="M25" s="26">
        <f t="shared" si="15"/>
        <v>0</v>
      </c>
      <c r="N25" s="26">
        <f t="shared" si="15"/>
        <v>0</v>
      </c>
      <c r="O25" s="26">
        <f t="shared" si="15"/>
        <v>0</v>
      </c>
      <c r="P25" s="30">
        <f t="shared" si="10"/>
        <v>0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2:38" ht="12.75">
      <c r="B26" s="157" t="s">
        <v>56</v>
      </c>
      <c r="C26" s="139"/>
      <c r="D26" s="131">
        <f aca="true" t="shared" si="16" ref="D26:P26">SUM(D20:D25)</f>
        <v>0</v>
      </c>
      <c r="E26" s="131">
        <f t="shared" si="16"/>
        <v>0</v>
      </c>
      <c r="F26" s="131">
        <f t="shared" si="16"/>
        <v>0</v>
      </c>
      <c r="G26" s="131">
        <f t="shared" si="16"/>
        <v>0</v>
      </c>
      <c r="H26" s="131">
        <f t="shared" si="16"/>
        <v>0</v>
      </c>
      <c r="I26" s="131">
        <f t="shared" si="16"/>
        <v>0</v>
      </c>
      <c r="J26" s="131">
        <f t="shared" si="16"/>
        <v>0</v>
      </c>
      <c r="K26" s="131">
        <f t="shared" si="16"/>
        <v>0</v>
      </c>
      <c r="L26" s="131">
        <f t="shared" si="16"/>
        <v>0</v>
      </c>
      <c r="M26" s="131">
        <f t="shared" si="16"/>
        <v>0</v>
      </c>
      <c r="N26" s="131">
        <f t="shared" si="16"/>
        <v>0</v>
      </c>
      <c r="O26" s="131">
        <f t="shared" si="16"/>
        <v>0</v>
      </c>
      <c r="P26" s="137">
        <f t="shared" si="16"/>
        <v>0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2:38" ht="12.75">
      <c r="B27" s="158" t="s">
        <v>57</v>
      </c>
      <c r="C27" s="141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37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2:38" ht="12.75">
      <c r="B28" s="29" t="str">
        <f>'Cashflow - Yr1'!B34</f>
        <v>Owner's salary</v>
      </c>
      <c r="C28" s="36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30">
        <f aca="true" t="shared" si="17" ref="P28:P48">SUM(D28:O28)</f>
        <v>0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2:38" ht="12.75">
      <c r="B29" s="29" t="str">
        <f>'Cashflow - Yr1'!B35</f>
        <v>Employee</v>
      </c>
      <c r="C29" s="36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30">
        <f t="shared" si="17"/>
        <v>0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2:38" ht="12.75">
      <c r="B30" s="29" t="str">
        <f>'Cashflow - Yr1'!B36</f>
        <v>Legal</v>
      </c>
      <c r="C30" s="36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30">
        <f t="shared" si="17"/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2:38" ht="12.75">
      <c r="B31" s="29" t="str">
        <f>'Cashflow - Yr1'!B37</f>
        <v>Accounting</v>
      </c>
      <c r="C31" s="36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30">
        <f t="shared" si="17"/>
        <v>0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2:16" s="98" customFormat="1" ht="12.75">
      <c r="B32" s="89" t="str">
        <f>'Cashflow - Yr1'!B38</f>
        <v>Advertising and promotion</v>
      </c>
      <c r="C32" s="96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97">
        <f t="shared" si="17"/>
        <v>0</v>
      </c>
    </row>
    <row r="33" spans="2:38" ht="12.75">
      <c r="B33" s="29" t="str">
        <f>'Cashflow - Yr1'!B39</f>
        <v>Rent</v>
      </c>
      <c r="C33" s="36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30">
        <f t="shared" si="17"/>
        <v>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2:38" ht="12.75">
      <c r="B34" s="29" t="str">
        <f>'Cashflow - Yr1'!B40</f>
        <v>Property taxes</v>
      </c>
      <c r="C34" s="36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30">
        <f t="shared" si="17"/>
        <v>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2:38" ht="12.75">
      <c r="B35" s="29" t="str">
        <f>'Cashflow - Yr1'!B41</f>
        <v>Utilities</v>
      </c>
      <c r="C35" s="36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30">
        <f t="shared" si="17"/>
        <v>0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2:38" ht="12.75">
      <c r="B36" s="29" t="str">
        <f>'Cashflow - Yr1'!B42</f>
        <v>Insurance</v>
      </c>
      <c r="C36" s="36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30">
        <f t="shared" si="17"/>
        <v>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2:38" ht="12.75">
      <c r="B37" s="29" t="str">
        <f>'Cashflow - Yr1'!B43</f>
        <v>Bank Charges</v>
      </c>
      <c r="C37" s="36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30">
        <f t="shared" si="17"/>
        <v>0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2:38" ht="12.75">
      <c r="B38" s="29" t="str">
        <f>'Cashflow - Yr1'!B44</f>
        <v>Office supplies &amp; postage</v>
      </c>
      <c r="C38" s="36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30">
        <f t="shared" si="17"/>
        <v>0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2:16" s="10" customFormat="1" ht="12.75">
      <c r="B39" s="29" t="str">
        <f>'Cashflow - Yr1'!B45</f>
        <v>Telephone &amp; Internet</v>
      </c>
      <c r="C39" s="36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30">
        <f t="shared" si="17"/>
        <v>0</v>
      </c>
    </row>
    <row r="40" spans="2:16" s="10" customFormat="1" ht="12.75">
      <c r="B40" s="29" t="str">
        <f>'Cashflow - Yr1'!B46</f>
        <v>Alarm System</v>
      </c>
      <c r="C40" s="36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30">
        <f t="shared" si="17"/>
        <v>0</v>
      </c>
    </row>
    <row r="41" spans="2:16" s="10" customFormat="1" ht="12.75">
      <c r="B41" s="29" t="str">
        <f>'Cashflow - Yr1'!B47</f>
        <v>Subscriptions &amp; Memberships</v>
      </c>
      <c r="C41" s="36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30">
        <f t="shared" si="17"/>
        <v>0</v>
      </c>
    </row>
    <row r="42" spans="2:16" s="10" customFormat="1" ht="12.75">
      <c r="B42" s="29" t="str">
        <f>'Cashflow - Yr1'!B48</f>
        <v>Training</v>
      </c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30">
        <f t="shared" si="17"/>
        <v>0</v>
      </c>
    </row>
    <row r="43" spans="2:16" s="10" customFormat="1" ht="12.75">
      <c r="B43" s="29" t="str">
        <f>'Cashflow - Yr1'!B49</f>
        <v>Miscellaneous</v>
      </c>
      <c r="C43" s="36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30">
        <f t="shared" si="17"/>
        <v>0</v>
      </c>
    </row>
    <row r="44" spans="2:16" s="10" customFormat="1" ht="12.75">
      <c r="B44" s="156" t="s">
        <v>73</v>
      </c>
      <c r="C44" s="129"/>
      <c r="D44" s="131">
        <f aca="true" t="shared" si="18" ref="D44:O44">SUM(D28:D43)</f>
        <v>0</v>
      </c>
      <c r="E44" s="131">
        <f t="shared" si="18"/>
        <v>0</v>
      </c>
      <c r="F44" s="131">
        <f t="shared" si="18"/>
        <v>0</v>
      </c>
      <c r="G44" s="131">
        <f t="shared" si="18"/>
        <v>0</v>
      </c>
      <c r="H44" s="131">
        <f t="shared" si="18"/>
        <v>0</v>
      </c>
      <c r="I44" s="131">
        <f t="shared" si="18"/>
        <v>0</v>
      </c>
      <c r="J44" s="131">
        <f t="shared" si="18"/>
        <v>0</v>
      </c>
      <c r="K44" s="131">
        <f t="shared" si="18"/>
        <v>0</v>
      </c>
      <c r="L44" s="131">
        <f t="shared" si="18"/>
        <v>0</v>
      </c>
      <c r="M44" s="131">
        <f t="shared" si="18"/>
        <v>0</v>
      </c>
      <c r="N44" s="131">
        <f t="shared" si="18"/>
        <v>0</v>
      </c>
      <c r="O44" s="131">
        <f t="shared" si="18"/>
        <v>0</v>
      </c>
      <c r="P44" s="137">
        <f t="shared" si="17"/>
        <v>0</v>
      </c>
    </row>
    <row r="45" spans="2:38" ht="12.75">
      <c r="B45" s="160" t="s">
        <v>74</v>
      </c>
      <c r="C45" s="143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7">
        <f t="shared" si="17"/>
        <v>0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2:16" s="10" customFormat="1" ht="12.75">
      <c r="B46" s="29" t="str">
        <f>'Cashflow - Yr1'!B53</f>
        <v>Employer Payroll Cost, CPP, EI, Health Tax, WSIB</v>
      </c>
      <c r="C46" s="36"/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/>
      <c r="P46" s="30">
        <f t="shared" si="17"/>
        <v>0</v>
      </c>
    </row>
    <row r="47" spans="2:38" ht="12.75">
      <c r="B47" s="29" t="str">
        <f>'Cashflow - Yr1'!B54</f>
        <v>Loan Payment 1</v>
      </c>
      <c r="C47" s="36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30">
        <f t="shared" si="17"/>
        <v>0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2:38" ht="12.75">
      <c r="B48" s="29" t="str">
        <f>'Cashflow - Yr1'!B55</f>
        <v>Loan Payment 2 and 3</v>
      </c>
      <c r="C48" s="36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>
        <f>+N48</f>
        <v>0</v>
      </c>
      <c r="P48" s="30">
        <f t="shared" si="17"/>
        <v>0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2:16" s="10" customFormat="1" ht="12.75">
      <c r="B49" s="156" t="s">
        <v>75</v>
      </c>
      <c r="C49" s="129"/>
      <c r="D49" s="131">
        <f aca="true" t="shared" si="19" ref="D49:P49">SUM(D46:D48)</f>
        <v>0</v>
      </c>
      <c r="E49" s="131">
        <f t="shared" si="19"/>
        <v>0</v>
      </c>
      <c r="F49" s="131">
        <f t="shared" si="19"/>
        <v>0</v>
      </c>
      <c r="G49" s="131">
        <f t="shared" si="19"/>
        <v>0</v>
      </c>
      <c r="H49" s="131">
        <f t="shared" si="19"/>
        <v>0</v>
      </c>
      <c r="I49" s="131">
        <f t="shared" si="19"/>
        <v>0</v>
      </c>
      <c r="J49" s="131">
        <f t="shared" si="19"/>
        <v>0</v>
      </c>
      <c r="K49" s="131">
        <f t="shared" si="19"/>
        <v>0</v>
      </c>
      <c r="L49" s="131">
        <f t="shared" si="19"/>
        <v>0</v>
      </c>
      <c r="M49" s="131">
        <f t="shared" si="19"/>
        <v>0</v>
      </c>
      <c r="N49" s="131">
        <f t="shared" si="19"/>
        <v>0</v>
      </c>
      <c r="O49" s="131">
        <f t="shared" si="19"/>
        <v>0</v>
      </c>
      <c r="P49" s="137">
        <f t="shared" si="19"/>
        <v>0</v>
      </c>
    </row>
    <row r="50" spans="2:16" s="10" customFormat="1" ht="12.75">
      <c r="B50" s="156" t="s">
        <v>76</v>
      </c>
      <c r="C50" s="129"/>
      <c r="D50" s="131">
        <f aca="true" t="shared" si="20" ref="D50:P50">+D26+D44+D49</f>
        <v>0</v>
      </c>
      <c r="E50" s="131">
        <f t="shared" si="20"/>
        <v>0</v>
      </c>
      <c r="F50" s="131">
        <f t="shared" si="20"/>
        <v>0</v>
      </c>
      <c r="G50" s="131">
        <f t="shared" si="20"/>
        <v>0</v>
      </c>
      <c r="H50" s="131">
        <f t="shared" si="20"/>
        <v>0</v>
      </c>
      <c r="I50" s="131">
        <f t="shared" si="20"/>
        <v>0</v>
      </c>
      <c r="J50" s="131">
        <f t="shared" si="20"/>
        <v>0</v>
      </c>
      <c r="K50" s="131">
        <f t="shared" si="20"/>
        <v>0</v>
      </c>
      <c r="L50" s="131">
        <f t="shared" si="20"/>
        <v>0</v>
      </c>
      <c r="M50" s="131">
        <f t="shared" si="20"/>
        <v>0</v>
      </c>
      <c r="N50" s="131">
        <f t="shared" si="20"/>
        <v>0</v>
      </c>
      <c r="O50" s="131">
        <f t="shared" si="20"/>
        <v>0</v>
      </c>
      <c r="P50" s="137">
        <f t="shared" si="20"/>
        <v>0</v>
      </c>
    </row>
    <row r="51" spans="2:16" s="10" customFormat="1" ht="5.25" customHeight="1">
      <c r="B51" s="156"/>
      <c r="C51" s="129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</row>
    <row r="52" spans="2:16" s="10" customFormat="1" ht="12.75">
      <c r="B52" s="156" t="s">
        <v>77</v>
      </c>
      <c r="C52" s="129"/>
      <c r="D52" s="131">
        <f aca="true" t="shared" si="21" ref="D52:O52">+D17-D50</f>
        <v>0</v>
      </c>
      <c r="E52" s="131">
        <f t="shared" si="21"/>
        <v>0</v>
      </c>
      <c r="F52" s="131">
        <f t="shared" si="21"/>
        <v>0</v>
      </c>
      <c r="G52" s="131">
        <f t="shared" si="21"/>
        <v>0</v>
      </c>
      <c r="H52" s="131">
        <f t="shared" si="21"/>
        <v>0</v>
      </c>
      <c r="I52" s="131">
        <f t="shared" si="21"/>
        <v>0</v>
      </c>
      <c r="J52" s="131">
        <f t="shared" si="21"/>
        <v>0</v>
      </c>
      <c r="K52" s="131">
        <f t="shared" si="21"/>
        <v>0</v>
      </c>
      <c r="L52" s="131">
        <f t="shared" si="21"/>
        <v>0</v>
      </c>
      <c r="M52" s="131">
        <f t="shared" si="21"/>
        <v>0</v>
      </c>
      <c r="N52" s="131">
        <f t="shared" si="21"/>
        <v>0</v>
      </c>
      <c r="O52" s="131">
        <f t="shared" si="21"/>
        <v>0</v>
      </c>
      <c r="P52" s="137">
        <f>SUM(D52:O52)</f>
        <v>0</v>
      </c>
    </row>
    <row r="53" spans="2:16" s="10" customFormat="1" ht="5.25" customHeight="1">
      <c r="B53" s="156"/>
      <c r="C53" s="129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7"/>
    </row>
    <row r="54" spans="2:16" s="10" customFormat="1" ht="12.75">
      <c r="B54" s="156" t="s">
        <v>78</v>
      </c>
      <c r="C54" s="129"/>
      <c r="D54" s="131">
        <f>'Cashflow - Yr1'!P63</f>
        <v>0</v>
      </c>
      <c r="E54" s="131">
        <f aca="true" t="shared" si="22" ref="E54:O54">+D56</f>
        <v>0</v>
      </c>
      <c r="F54" s="131">
        <f t="shared" si="22"/>
        <v>0</v>
      </c>
      <c r="G54" s="131">
        <f t="shared" si="22"/>
        <v>0</v>
      </c>
      <c r="H54" s="131">
        <f t="shared" si="22"/>
        <v>0</v>
      </c>
      <c r="I54" s="131">
        <f t="shared" si="22"/>
        <v>0</v>
      </c>
      <c r="J54" s="131">
        <f t="shared" si="22"/>
        <v>0</v>
      </c>
      <c r="K54" s="131">
        <f t="shared" si="22"/>
        <v>0</v>
      </c>
      <c r="L54" s="131">
        <f t="shared" si="22"/>
        <v>0</v>
      </c>
      <c r="M54" s="131">
        <f t="shared" si="22"/>
        <v>0</v>
      </c>
      <c r="N54" s="131">
        <f t="shared" si="22"/>
        <v>0</v>
      </c>
      <c r="O54" s="131">
        <f t="shared" si="22"/>
        <v>0</v>
      </c>
      <c r="P54" s="137">
        <f>+D54</f>
        <v>0</v>
      </c>
    </row>
    <row r="55" spans="2:16" s="10" customFormat="1" ht="5.25" customHeight="1">
      <c r="B55" s="156"/>
      <c r="C55" s="129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7"/>
    </row>
    <row r="56" spans="2:16" s="10" customFormat="1" ht="13.5" thickBot="1">
      <c r="B56" s="161" t="s">
        <v>79</v>
      </c>
      <c r="C56" s="144"/>
      <c r="D56" s="145">
        <f aca="true" t="shared" si="23" ref="D56:P56">SUM(D52:D54)</f>
        <v>0</v>
      </c>
      <c r="E56" s="145">
        <f t="shared" si="23"/>
        <v>0</v>
      </c>
      <c r="F56" s="145">
        <f t="shared" si="23"/>
        <v>0</v>
      </c>
      <c r="G56" s="145">
        <f t="shared" si="23"/>
        <v>0</v>
      </c>
      <c r="H56" s="145">
        <f t="shared" si="23"/>
        <v>0</v>
      </c>
      <c r="I56" s="145">
        <f t="shared" si="23"/>
        <v>0</v>
      </c>
      <c r="J56" s="145">
        <f t="shared" si="23"/>
        <v>0</v>
      </c>
      <c r="K56" s="145">
        <f t="shared" si="23"/>
        <v>0</v>
      </c>
      <c r="L56" s="145">
        <f t="shared" si="23"/>
        <v>0</v>
      </c>
      <c r="M56" s="145">
        <f t="shared" si="23"/>
        <v>0</v>
      </c>
      <c r="N56" s="145">
        <f t="shared" si="23"/>
        <v>0</v>
      </c>
      <c r="O56" s="145">
        <f t="shared" si="23"/>
        <v>0</v>
      </c>
      <c r="P56" s="146">
        <f t="shared" si="23"/>
        <v>0</v>
      </c>
    </row>
    <row r="57" spans="17:38" ht="12.75"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2:38" ht="12.75">
      <c r="B58" s="47"/>
      <c r="C58" s="47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2:38" ht="12.75">
      <c r="B59" s="48"/>
      <c r="C59" s="48"/>
      <c r="Q59" s="24"/>
      <c r="R59" s="24"/>
      <c r="S59" s="24"/>
      <c r="T59" s="24"/>
      <c r="U59" s="98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2:38" ht="12.75">
      <c r="B60" s="48"/>
      <c r="C60" s="48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7:38" ht="12.75"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7:38" ht="12.75"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7:38" ht="12.75"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7:38" ht="12.75"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6:38" ht="12.75">
      <c r="F65" s="88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7:38" ht="12.75"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</sheetData>
  <sheetProtection sheet="1" objects="1" scenarios="1" selectLockedCells="1"/>
  <printOptions/>
  <pageMargins left="0" right="0" top="0" bottom="0" header="0" footer="0"/>
  <pageSetup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5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28125" style="11" customWidth="1"/>
    <col min="2" max="2" width="45.421875" style="11" bestFit="1" customWidth="1"/>
    <col min="3" max="3" width="13.00390625" style="76" bestFit="1" customWidth="1"/>
    <col min="4" max="4" width="12.28125" style="76" bestFit="1" customWidth="1"/>
    <col min="5" max="37" width="9.140625" style="3" customWidth="1"/>
    <col min="38" max="16384" width="9.140625" style="11" customWidth="1"/>
  </cols>
  <sheetData>
    <row r="1" spans="2:4" s="49" customFormat="1" ht="18" thickBot="1">
      <c r="B1" s="1" t="s">
        <v>82</v>
      </c>
      <c r="C1" s="50"/>
      <c r="D1" s="50"/>
    </row>
    <row r="2" spans="2:5" ht="12.75">
      <c r="B2" s="51"/>
      <c r="C2" s="21" t="s">
        <v>83</v>
      </c>
      <c r="D2" s="21" t="s">
        <v>84</v>
      </c>
      <c r="E2" s="52"/>
    </row>
    <row r="3" spans="2:5" ht="12.75">
      <c r="B3" s="53" t="s">
        <v>85</v>
      </c>
      <c r="C3" s="54"/>
      <c r="D3" s="54"/>
      <c r="E3" s="126"/>
    </row>
    <row r="4" spans="2:4" ht="12.75">
      <c r="B4" s="55" t="s">
        <v>86</v>
      </c>
      <c r="C4" s="56"/>
      <c r="D4" s="56"/>
    </row>
    <row r="5" spans="2:4" ht="12.75">
      <c r="B5" s="29" t="str">
        <f>'Cashflow - Yr1'!B4</f>
        <v>Product 1</v>
      </c>
      <c r="C5" s="57">
        <f>'Cashflow - Yr1'!P11</f>
        <v>0</v>
      </c>
      <c r="D5" s="58">
        <f>'Cashflow - Yr2'!P11</f>
        <v>0</v>
      </c>
    </row>
    <row r="6" spans="2:4" ht="12.75">
      <c r="B6" s="29" t="str">
        <f>'Cashflow - Yr1'!B5</f>
        <v>Product 2</v>
      </c>
      <c r="C6" s="57">
        <f>'Cashflow - Yr1'!P12</f>
        <v>0</v>
      </c>
      <c r="D6" s="58">
        <f>'Cashflow - Yr2'!P12</f>
        <v>0</v>
      </c>
    </row>
    <row r="7" spans="2:4" ht="12.75">
      <c r="B7" s="29" t="str">
        <f>'Cashflow - Yr1'!B6</f>
        <v>Product 3</v>
      </c>
      <c r="C7" s="57">
        <f>'Cashflow - Yr1'!P13</f>
        <v>0</v>
      </c>
      <c r="D7" s="58">
        <f>'Cashflow - Yr2'!P13</f>
        <v>0</v>
      </c>
    </row>
    <row r="8" spans="2:4" ht="12.75">
      <c r="B8" s="29" t="str">
        <f>'Cashflow - Yr1'!B7</f>
        <v>Product 4</v>
      </c>
      <c r="C8" s="57">
        <f>'Cashflow - Yr1'!P14</f>
        <v>0</v>
      </c>
      <c r="D8" s="58">
        <f>'Cashflow - Yr2'!P14</f>
        <v>0</v>
      </c>
    </row>
    <row r="9" spans="2:4" ht="12.75">
      <c r="B9" s="29" t="str">
        <f>'Cashflow - Yr1'!B8</f>
        <v>Product 5</v>
      </c>
      <c r="C9" s="57">
        <f>'Cashflow - Yr1'!P15</f>
        <v>0</v>
      </c>
      <c r="D9" s="58">
        <f>'Cashflow - Yr2'!P15</f>
        <v>0</v>
      </c>
    </row>
    <row r="10" spans="2:37" s="24" customFormat="1" ht="12.75">
      <c r="B10" s="29" t="str">
        <f>'Cashflow - Yr1'!B9</f>
        <v>Product 6</v>
      </c>
      <c r="C10" s="57">
        <f>'Cashflow - Yr1'!P16</f>
        <v>0</v>
      </c>
      <c r="D10" s="95">
        <f>'Cashflow - Yr2'!P16</f>
        <v>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2:37" s="10" customFormat="1" ht="12.75">
      <c r="B11" s="37" t="s">
        <v>87</v>
      </c>
      <c r="C11" s="60">
        <f>SUM(C5:C10)</f>
        <v>0</v>
      </c>
      <c r="D11" s="60">
        <f>SUM(D5:D10)</f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2:4" ht="12.75">
      <c r="B12" s="40" t="s">
        <v>88</v>
      </c>
      <c r="C12" s="63"/>
      <c r="D12" s="63"/>
    </row>
    <row r="13" spans="2:4" ht="12.75">
      <c r="B13" s="29" t="str">
        <f>'Cashflow - Yr1'!B26</f>
        <v>Product 1</v>
      </c>
      <c r="C13" s="63">
        <f>'Cashflow - Yr1'!P26</f>
        <v>0</v>
      </c>
      <c r="D13" s="63">
        <f>'Cashflow - Yr2'!P20</f>
        <v>0</v>
      </c>
    </row>
    <row r="14" spans="2:4" ht="12.75">
      <c r="B14" s="29" t="str">
        <f>'Cashflow - Yr1'!B27</f>
        <v>Product 2</v>
      </c>
      <c r="C14" s="63">
        <f>'Cashflow - Yr1'!P27</f>
        <v>0</v>
      </c>
      <c r="D14" s="63">
        <f>'Cashflow - Yr2'!P21</f>
        <v>0</v>
      </c>
    </row>
    <row r="15" spans="2:4" ht="12.75">
      <c r="B15" s="29" t="str">
        <f>'Cashflow - Yr1'!B28</f>
        <v>Product 3</v>
      </c>
      <c r="C15" s="63">
        <f>'Cashflow - Yr1'!P28</f>
        <v>0</v>
      </c>
      <c r="D15" s="63">
        <f>'Cashflow - Yr2'!P22</f>
        <v>0</v>
      </c>
    </row>
    <row r="16" spans="2:4" ht="12.75">
      <c r="B16" s="29" t="str">
        <f>'Cashflow - Yr1'!B29</f>
        <v>Product 4</v>
      </c>
      <c r="C16" s="63">
        <f>'Cashflow - Yr1'!P29</f>
        <v>0</v>
      </c>
      <c r="D16" s="63">
        <f>'Cashflow - Yr2'!P23</f>
        <v>0</v>
      </c>
    </row>
    <row r="17" spans="2:4" ht="12.75">
      <c r="B17" s="29" t="str">
        <f>'Cashflow - Yr1'!B30</f>
        <v>Product 5</v>
      </c>
      <c r="C17" s="63">
        <f>'Cashflow - Yr1'!P30</f>
        <v>0</v>
      </c>
      <c r="D17" s="63">
        <f>'Cashflow - Yr2'!P24</f>
        <v>0</v>
      </c>
    </row>
    <row r="18" spans="2:4" ht="12.75">
      <c r="B18" s="29" t="str">
        <f>'Cashflow - Yr1'!B31</f>
        <v>Product 6</v>
      </c>
      <c r="C18" s="63">
        <f>'Cashflow - Yr1'!P31</f>
        <v>0</v>
      </c>
      <c r="D18" s="63">
        <f>'Cashflow - Yr2'!P25</f>
        <v>0</v>
      </c>
    </row>
    <row r="19" spans="2:37" s="10" customFormat="1" ht="12.75">
      <c r="B19" s="37" t="s">
        <v>89</v>
      </c>
      <c r="C19" s="65">
        <f>SUM(C13:C18)</f>
        <v>0</v>
      </c>
      <c r="D19" s="65">
        <f>SUM(D13:D18)</f>
        <v>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2:37" s="10" customFormat="1" ht="12.75">
      <c r="B20" s="31" t="s">
        <v>90</v>
      </c>
      <c r="C20" s="65">
        <f>+C11-C19</f>
        <v>0</v>
      </c>
      <c r="D20" s="65">
        <f>+D11-D19</f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2:4" ht="12.75">
      <c r="B21" s="23" t="s">
        <v>91</v>
      </c>
      <c r="C21" s="66"/>
      <c r="D21" s="66"/>
    </row>
    <row r="22" spans="2:37" s="24" customFormat="1" ht="12.75">
      <c r="B22" s="44" t="s">
        <v>57</v>
      </c>
      <c r="C22" s="67"/>
      <c r="D22" s="6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2:37" s="24" customFormat="1" ht="12.75">
      <c r="B23" s="29" t="str">
        <f>'Cashflow - Yr1'!B34</f>
        <v>Owner's salary</v>
      </c>
      <c r="C23" s="68">
        <f>'Cashflow - Yr1'!P34</f>
        <v>0</v>
      </c>
      <c r="D23" s="68">
        <f>'Cashflow - Yr2'!P28</f>
        <v>0</v>
      </c>
      <c r="E23" s="3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2:37" s="24" customFormat="1" ht="12.75">
      <c r="B24" s="29" t="str">
        <f>'Cashflow - Yr1'!B35</f>
        <v>Employee</v>
      </c>
      <c r="C24" s="68">
        <f>'Cashflow - Yr1'!P35</f>
        <v>0</v>
      </c>
      <c r="D24" s="68">
        <f>'Cashflow - Yr2'!P29</f>
        <v>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2:37" s="24" customFormat="1" ht="12.75">
      <c r="B25" s="29" t="str">
        <f>'Cashflow - Yr1'!B36</f>
        <v>Legal</v>
      </c>
      <c r="C25" s="68">
        <f>'Cashflow - Yr1'!P36</f>
        <v>0</v>
      </c>
      <c r="D25" s="68">
        <f>'Cashflow - Yr2'!P30</f>
        <v>0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2:37" s="24" customFormat="1" ht="12.75">
      <c r="B26" s="29" t="str">
        <f>'Cashflow - Yr1'!B37</f>
        <v>Accounting</v>
      </c>
      <c r="C26" s="68">
        <f>'Cashflow - Yr1'!P37</f>
        <v>0</v>
      </c>
      <c r="D26" s="68">
        <f>'Cashflow - Yr2'!P31</f>
        <v>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2:37" s="24" customFormat="1" ht="12.75">
      <c r="B27" s="29" t="str">
        <f>'Cashflow - Yr1'!B38</f>
        <v>Advertising and promotion</v>
      </c>
      <c r="C27" s="68">
        <f>'Cashflow - Yr1'!P38</f>
        <v>0</v>
      </c>
      <c r="D27" s="68">
        <f>'Cashflow - Yr2'!P32</f>
        <v>0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2:37" s="24" customFormat="1" ht="12.75">
      <c r="B28" s="29" t="str">
        <f>'Cashflow - Yr1'!B39</f>
        <v>Rent</v>
      </c>
      <c r="C28" s="68">
        <f>'Cashflow - Yr1'!P39</f>
        <v>0</v>
      </c>
      <c r="D28" s="68">
        <f>'Cashflow - Yr2'!P33</f>
        <v>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7" s="24" customFormat="1" ht="12.75">
      <c r="B29" s="29" t="str">
        <f>'Cashflow - Yr1'!B40</f>
        <v>Property taxes</v>
      </c>
      <c r="C29" s="68">
        <f>'Cashflow - Yr1'!P40</f>
        <v>0</v>
      </c>
      <c r="D29" s="68">
        <f>'Cashflow - Yr2'!P34</f>
        <v>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2:37" s="24" customFormat="1" ht="12.75">
      <c r="B30" s="29" t="str">
        <f>'Cashflow - Yr1'!B41</f>
        <v>Utilities</v>
      </c>
      <c r="C30" s="68">
        <f>'Cashflow - Yr1'!P41</f>
        <v>0</v>
      </c>
      <c r="D30" s="68">
        <f>'Cashflow - Yr2'!P35</f>
        <v>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2:37" s="24" customFormat="1" ht="12.75">
      <c r="B31" s="29" t="str">
        <f>'Cashflow - Yr1'!B42</f>
        <v>Insurance</v>
      </c>
      <c r="C31" s="68">
        <f>'Cashflow - Yr1'!P42</f>
        <v>0</v>
      </c>
      <c r="D31" s="68">
        <f>'Cashflow - Yr2'!P36</f>
        <v>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2:37" s="24" customFormat="1" ht="12.75">
      <c r="B32" s="29" t="str">
        <f>'Cashflow - Yr1'!B43</f>
        <v>Bank Charges</v>
      </c>
      <c r="C32" s="68">
        <f>'Cashflow - Yr1'!P43</f>
        <v>0</v>
      </c>
      <c r="D32" s="68">
        <f>'Cashflow - Yr2'!P37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2:37" s="24" customFormat="1" ht="12.75">
      <c r="B33" s="29" t="str">
        <f>'Cashflow - Yr1'!B44</f>
        <v>Office supplies &amp; postage</v>
      </c>
      <c r="C33" s="68">
        <f>'Cashflow - Yr1'!P44</f>
        <v>0</v>
      </c>
      <c r="D33" s="68">
        <f>'Cashflow - Yr2'!P38</f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2:37" s="24" customFormat="1" ht="12.75">
      <c r="B34" s="29" t="str">
        <f>'Cashflow - Yr1'!B45</f>
        <v>Telephone &amp; Internet</v>
      </c>
      <c r="C34" s="68">
        <f>'Cashflow - Yr1'!P45</f>
        <v>0</v>
      </c>
      <c r="D34" s="68">
        <f>'Cashflow - Yr2'!P39</f>
        <v>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2:37" s="24" customFormat="1" ht="12.75">
      <c r="B35" s="29" t="str">
        <f>'Cashflow - Yr1'!B46</f>
        <v>Alarm System</v>
      </c>
      <c r="C35" s="68">
        <f>'Cashflow - Yr1'!P46</f>
        <v>0</v>
      </c>
      <c r="D35" s="68">
        <f>'Cashflow - Yr2'!P40</f>
        <v>0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37" s="24" customFormat="1" ht="12.75">
      <c r="B36" s="29" t="str">
        <f>'Cashflow - Yr1'!B47</f>
        <v>Subscriptions &amp; Memberships</v>
      </c>
      <c r="C36" s="68">
        <f>'Cashflow - Yr1'!P47</f>
        <v>0</v>
      </c>
      <c r="D36" s="68">
        <f>'Cashflow - Yr2'!P41</f>
        <v>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2:37" s="24" customFormat="1" ht="12.75">
      <c r="B37" s="29" t="str">
        <f>'Cashflow - Yr1'!B48</f>
        <v>Training</v>
      </c>
      <c r="C37" s="68">
        <f>'Cashflow - Yr1'!P48</f>
        <v>0</v>
      </c>
      <c r="D37" s="68">
        <f>'Cashflow - Yr2'!P42</f>
        <v>0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2:37" s="24" customFormat="1" ht="12.75">
      <c r="B38" s="29" t="s">
        <v>113</v>
      </c>
      <c r="C38" s="68">
        <f>'Cashflow - Yr1'!P53</f>
        <v>0</v>
      </c>
      <c r="D38" s="68">
        <f>'Cashflow - Yr2'!P46</f>
        <v>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2:37" s="24" customFormat="1" ht="12.75">
      <c r="B39" s="29" t="str">
        <f>'Cashflow - Yr1'!B49</f>
        <v>Miscellaneous</v>
      </c>
      <c r="C39" s="68">
        <f>'Cashflow - Yr1'!P49</f>
        <v>0</v>
      </c>
      <c r="D39" s="68">
        <f>'Cashflow - Yr2'!P43</f>
        <v>0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2:37" s="10" customFormat="1" ht="12.75">
      <c r="B40" s="45" t="s">
        <v>92</v>
      </c>
      <c r="C40" s="60">
        <f>SUM(C23:C39)</f>
        <v>0</v>
      </c>
      <c r="D40" s="60">
        <f>SUM(D23:D39)</f>
        <v>0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2:37" s="10" customFormat="1" ht="12.75">
      <c r="B41" s="40" t="s">
        <v>74</v>
      </c>
      <c r="C41" s="67"/>
      <c r="D41" s="64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9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</row>
    <row r="42" spans="2:37" s="10" customFormat="1" ht="12.75">
      <c r="B42" s="69" t="s">
        <v>93</v>
      </c>
      <c r="C42" s="68">
        <f>'Cashflow - Yr1'!D52</f>
        <v>0</v>
      </c>
      <c r="D42" s="68">
        <v>0</v>
      </c>
      <c r="E42" s="3"/>
      <c r="F42" s="61"/>
      <c r="G42" s="61"/>
      <c r="H42" s="61"/>
      <c r="I42" s="61"/>
      <c r="J42" s="61"/>
      <c r="K42" s="61"/>
      <c r="L42" s="61"/>
      <c r="M42" s="61"/>
      <c r="N42" s="61"/>
      <c r="O42" s="59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2:37" s="10" customFormat="1" ht="12.75">
      <c r="B43" s="69" t="s">
        <v>114</v>
      </c>
      <c r="C43" s="68">
        <f>'Cashflow - Yr1'!P54</f>
        <v>0</v>
      </c>
      <c r="D43" s="68">
        <f>'Cashflow - Yr2'!P47</f>
        <v>0</v>
      </c>
      <c r="E43" s="3"/>
      <c r="F43" s="61"/>
      <c r="G43" s="61"/>
      <c r="H43" s="61"/>
      <c r="I43" s="61"/>
      <c r="J43" s="61"/>
      <c r="K43" s="61"/>
      <c r="L43" s="61"/>
      <c r="M43" s="61"/>
      <c r="N43" s="61"/>
      <c r="O43" s="59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spans="2:37" s="24" customFormat="1" ht="12.75">
      <c r="B44" s="29" t="s">
        <v>115</v>
      </c>
      <c r="C44" s="70">
        <f>'Cashflow - Yr1'!P55</f>
        <v>0</v>
      </c>
      <c r="D44" s="68">
        <f>'Cashflow - Yr2'!P48</f>
        <v>0</v>
      </c>
      <c r="E44" s="3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2:4" ht="12.75">
      <c r="B45" s="45" t="s">
        <v>94</v>
      </c>
      <c r="C45" s="60">
        <f>SUM(C43:C44)</f>
        <v>0</v>
      </c>
      <c r="D45" s="60">
        <f>SUM(D44:D44)</f>
        <v>0</v>
      </c>
    </row>
    <row r="46" spans="2:37" s="10" customFormat="1" ht="12.75">
      <c r="B46" s="45" t="s">
        <v>95</v>
      </c>
      <c r="C46" s="60">
        <f>+C45+C40</f>
        <v>0</v>
      </c>
      <c r="D46" s="60">
        <f>+D45+D40</f>
        <v>0</v>
      </c>
      <c r="E46" s="62"/>
      <c r="F46" s="7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2:4" ht="12.75">
      <c r="B47" s="72"/>
      <c r="C47" s="73"/>
      <c r="D47" s="73"/>
    </row>
    <row r="48" spans="2:4" ht="13.5" thickBot="1">
      <c r="B48" s="74" t="s">
        <v>96</v>
      </c>
      <c r="C48" s="75">
        <f>+C20-C46</f>
        <v>0</v>
      </c>
      <c r="D48" s="75">
        <f>+D20-D46</f>
        <v>0</v>
      </c>
    </row>
    <row r="49" spans="2:4" ht="13.5" thickBot="1">
      <c r="B49" s="74" t="s">
        <v>116</v>
      </c>
      <c r="C49" s="75">
        <f>-C48*0.29</f>
        <v>0</v>
      </c>
      <c r="D49" s="75">
        <f>-0.29*D48</f>
        <v>0</v>
      </c>
    </row>
    <row r="50" spans="2:4" ht="13.5" thickBot="1">
      <c r="B50" s="74" t="s">
        <v>97</v>
      </c>
      <c r="C50" s="75">
        <f>SUM(C48:C49)</f>
        <v>0</v>
      </c>
      <c r="D50" s="75">
        <f>SUM(D48:D49)</f>
        <v>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ghughes</dc:creator>
  <cp:keywords/>
  <dc:description/>
  <cp:lastModifiedBy>Harry Todd</cp:lastModifiedBy>
  <cp:lastPrinted>2012-05-31T13:40:04Z</cp:lastPrinted>
  <dcterms:created xsi:type="dcterms:W3CDTF">2008-05-26T20:24:12Z</dcterms:created>
  <dcterms:modified xsi:type="dcterms:W3CDTF">2012-07-31T14:58:07Z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